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20\share\kensetsu\建設水道課\土木係\除雪\★地域除雪活動支援事業\03_各地区通知\R5\HP用\"/>
    </mc:Choice>
  </mc:AlternateContent>
  <bookViews>
    <workbookView xWindow="930" yWindow="0" windowWidth="14430" windowHeight="8115"/>
  </bookViews>
  <sheets>
    <sheet name="記入例" sheetId="2" r:id="rId1"/>
    <sheet name="様式" sheetId="4" r:id="rId2"/>
  </sheets>
  <definedNames>
    <definedName name="_xlnm.Print_Area" localSheetId="0">記入例!$A$1:$F$46</definedName>
    <definedName name="_xlnm.Print_Area" localSheetId="1">様式!$A$1:$F$46</definedName>
  </definedNames>
  <calcPr calcId="162913"/>
</workbook>
</file>

<file path=xl/calcChain.xml><?xml version="1.0" encoding="utf-8"?>
<calcChain xmlns="http://schemas.openxmlformats.org/spreadsheetml/2006/main">
  <c r="D40" i="4" l="1"/>
  <c r="C30" i="4"/>
  <c r="D40" i="2" l="1"/>
  <c r="C30" i="2"/>
  <c r="D30" i="2"/>
  <c r="D31" i="4" l="1"/>
  <c r="D30" i="4"/>
  <c r="D31" i="2" l="1"/>
  <c r="C28" i="4" l="1"/>
  <c r="B37" i="4" s="1"/>
  <c r="C37" i="4" s="1"/>
  <c r="B38" i="4" l="1"/>
  <c r="C38" i="4" s="1"/>
  <c r="C39" i="4" s="1"/>
  <c r="C41" i="4" s="1"/>
  <c r="C28" i="2"/>
  <c r="B39" i="4" l="1"/>
  <c r="C32" i="4"/>
  <c r="C32" i="2"/>
  <c r="B38" i="2"/>
  <c r="C38" i="2" s="1"/>
  <c r="B37" i="2"/>
  <c r="C37" i="2" l="1"/>
  <c r="B39" i="2"/>
  <c r="C39" i="2" l="1"/>
  <c r="C41" i="2" s="1"/>
</calcChain>
</file>

<file path=xl/sharedStrings.xml><?xml version="1.0" encoding="utf-8"?>
<sst xmlns="http://schemas.openxmlformats.org/spreadsheetml/2006/main" count="96" uniqueCount="54">
  <si>
    <t>様式第２号（第４条関係）</t>
  </si>
  <si>
    <t>湯梨浜町地域除雪活動支援事業計画書</t>
  </si>
  <si>
    <t>１　除雪計画</t>
  </si>
  <si>
    <t>除雪方法</t>
  </si>
  <si>
    <t>除雪延長（道路）</t>
  </si>
  <si>
    <t>除雪面積（集会所等）</t>
  </si>
  <si>
    <t>備考</t>
  </si>
  <si>
    <t>　　※「直営」「委託」を組み合わせて実施するときは、それぞれの区分により延長を記載すること。</t>
  </si>
  <si>
    <t>２　経費内訳及び補助金交付申請額算定表</t>
  </si>
  <si>
    <t>　（１）経費内訳表</t>
  </si>
  <si>
    <t>費目</t>
  </si>
  <si>
    <t>金額（円）</t>
  </si>
  <si>
    <t>内訳・用途</t>
  </si>
  <si>
    <t>除</t>
  </si>
  <si>
    <t>雪</t>
  </si>
  <si>
    <t>活</t>
  </si>
  <si>
    <t>動</t>
  </si>
  <si>
    <t>経</t>
  </si>
  <si>
    <t>費</t>
  </si>
  <si>
    <t>(1)消耗品費</t>
  </si>
  <si>
    <t>(2)修繕費</t>
  </si>
  <si>
    <t>(3)燃料費</t>
  </si>
  <si>
    <t>(4)委託料</t>
  </si>
  <si>
    <t>(5)使用料・賃借料</t>
  </si>
  <si>
    <t>(6)その他</t>
  </si>
  <si>
    <t>合計</t>
  </si>
  <si>
    <t>（２）交付申請額算定表</t>
  </si>
  <si>
    <t>算定基準額</t>
  </si>
  <si>
    <t>補助金算定額</t>
  </si>
  <si>
    <t>交付申請額</t>
  </si>
  <si>
    <t>除雪活動経費</t>
  </si>
  <si>
    <t>除雪活動費</t>
  </si>
  <si>
    <t>３　添付書類</t>
  </si>
  <si>
    <t>　　除雪路線図、除雪箇所図</t>
  </si>
  <si>
    <r>
      <t>※</t>
    </r>
    <r>
      <rPr>
        <sz val="10.5"/>
        <color rgb="FF000000"/>
        <rFont val="ＭＳ 明朝"/>
        <family val="1"/>
        <charset val="128"/>
      </rPr>
      <t>除雪路線図、除雪箇所図は、住宅地図等に補助事業により実施する路線、箇所が分るように記載したものとする。</t>
    </r>
  </si>
  <si>
    <t>※直営・委託を組み合わせて計画するときは、色分け等により、それぞれの区分が分るように明示すること。</t>
  </si>
  <si>
    <t>(7)除雪活動費②</t>
    <phoneticPr fontId="22"/>
  </si>
  <si>
    <t>合計③＝①+②</t>
    <phoneticPr fontId="22"/>
  </si>
  <si>
    <t>小計①</t>
    <phoneticPr fontId="22"/>
  </si>
  <si>
    <t>回　数</t>
    <rPh sb="0" eb="1">
      <t>カイ</t>
    </rPh>
    <rPh sb="2" eb="3">
      <t>スウ</t>
    </rPh>
    <phoneticPr fontId="22"/>
  </si>
  <si>
    <t>③と限度額の低い方</t>
    <rPh sb="2" eb="5">
      <t>ゲンドガク</t>
    </rPh>
    <rPh sb="6" eb="7">
      <t>ヒク</t>
    </rPh>
    <rPh sb="8" eb="9">
      <t>ホウ</t>
    </rPh>
    <phoneticPr fontId="22"/>
  </si>
  <si>
    <t>スコップ２本</t>
    <rPh sb="5" eb="6">
      <t>ホン</t>
    </rPh>
    <phoneticPr fontId="22"/>
  </si>
  <si>
    <t>除雪機修繕費</t>
    <rPh sb="0" eb="3">
      <t>ジョセツキ</t>
    </rPh>
    <rPh sb="3" eb="6">
      <t>シュウゼンヒ</t>
    </rPh>
    <phoneticPr fontId="22"/>
  </si>
  <si>
    <t>除雪機燃料費</t>
    <rPh sb="0" eb="3">
      <t>ジョセツキ</t>
    </rPh>
    <rPh sb="3" eb="6">
      <t>ネンリョウヒ</t>
    </rPh>
    <phoneticPr fontId="22"/>
  </si>
  <si>
    <t>除雪機借上料</t>
    <rPh sb="0" eb="3">
      <t>ジョセツキ</t>
    </rPh>
    <rPh sb="3" eb="4">
      <t>カ</t>
    </rPh>
    <rPh sb="4" eb="5">
      <t>ア</t>
    </rPh>
    <rPh sb="5" eb="6">
      <t>リョウ</t>
    </rPh>
    <phoneticPr fontId="22"/>
  </si>
  <si>
    <t>保険料</t>
    <rPh sb="0" eb="3">
      <t>ホケンリョウ</t>
    </rPh>
    <phoneticPr fontId="22"/>
  </si>
  <si>
    <t>記入例</t>
    <rPh sb="0" eb="3">
      <t>キニュウレイ</t>
    </rPh>
    <phoneticPr fontId="22"/>
  </si>
  <si>
    <t>自動入力</t>
    <rPh sb="0" eb="2">
      <t>ジドウ</t>
    </rPh>
    <rPh sb="2" eb="4">
      <t>ニュウリョク</t>
    </rPh>
    <phoneticPr fontId="22"/>
  </si>
  <si>
    <t>入力場所</t>
    <rPh sb="0" eb="2">
      <t>ニュウリョク</t>
    </rPh>
    <rPh sb="2" eb="4">
      <t>バショ</t>
    </rPh>
    <phoneticPr fontId="22"/>
  </si>
  <si>
    <t>直営</t>
    <phoneticPr fontId="22"/>
  </si>
  <si>
    <t>委託</t>
    <phoneticPr fontId="22"/>
  </si>
  <si>
    <t>　　※除雪方法は、自治会員が行う除雪方法を「直営」、業者・個人等自治会以外へ委託して行う除雪方法を
「委託」とする。</t>
    <phoneticPr fontId="22"/>
  </si>
  <si>
    <t>直営</t>
    <phoneticPr fontId="22"/>
  </si>
  <si>
    <t>委託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</si>
</sst>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m&quot;"/>
    <numFmt numFmtId="177" formatCode="0&quot;㎡&quot;"/>
    <numFmt numFmtId="178" formatCode="&quot;延長&quot;\ 0&quot;ｍ×1,000円/100m（道路）&quot;"/>
    <numFmt numFmtId="179" formatCode="&quot;面積&quot;\ 0&quot;㎡×250円/100㎡（集会所等）&quot;"/>
    <numFmt numFmtId="180" formatCode="0_);[Red]\(0\)"/>
    <numFmt numFmtId="181" formatCode="&quot;延長&quot;\ 0&quot;ｍ×1,500円/100m（道路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.5"/>
      <name val="Century"/>
      <family val="1"/>
    </font>
    <font>
      <sz val="9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8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indent="1"/>
    </xf>
    <xf numFmtId="0" fontId="19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8" fillId="0" borderId="12" xfId="0" applyFont="1" applyBorder="1" applyAlignment="1">
      <alignment horizontal="center" vertical="center" wrapText="1"/>
    </xf>
    <xf numFmtId="38" fontId="18" fillId="0" borderId="13" xfId="42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9" fontId="20" fillId="0" borderId="12" xfId="0" applyNumberFormat="1" applyFont="1" applyBorder="1" applyAlignment="1">
      <alignment horizontal="left" vertical="center" wrapText="1"/>
    </xf>
    <xf numFmtId="178" fontId="18" fillId="0" borderId="1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176" fontId="18" fillId="0" borderId="13" xfId="0" applyNumberFormat="1" applyFont="1" applyBorder="1" applyAlignment="1" applyProtection="1">
      <alignment horizontal="right" vertical="center" wrapText="1"/>
      <protection locked="0"/>
    </xf>
    <xf numFmtId="177" fontId="18" fillId="0" borderId="13" xfId="0" applyNumberFormat="1" applyFont="1" applyBorder="1" applyAlignment="1" applyProtection="1">
      <alignment horizontal="right" vertical="center" wrapText="1"/>
      <protection locked="0"/>
    </xf>
    <xf numFmtId="38" fontId="18" fillId="0" borderId="13" xfId="42" applyFont="1" applyBorder="1" applyAlignment="1" applyProtection="1">
      <alignment horizontal="right" vertical="center" wrapText="1"/>
      <protection locked="0"/>
    </xf>
    <xf numFmtId="180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vertical="center" wrapText="1"/>
    </xf>
    <xf numFmtId="0" fontId="17" fillId="0" borderId="0" xfId="0" applyFont="1">
      <alignment vertical="center"/>
    </xf>
    <xf numFmtId="0" fontId="23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0" fillId="33" borderId="0" xfId="0" applyFill="1" applyBorder="1" applyAlignment="1">
      <alignment horizontal="left" vertical="center"/>
    </xf>
    <xf numFmtId="0" fontId="0" fillId="34" borderId="0" xfId="0" applyFill="1" applyBorder="1">
      <alignment vertical="center"/>
    </xf>
    <xf numFmtId="176" fontId="18" fillId="33" borderId="13" xfId="0" applyNumberFormat="1" applyFont="1" applyFill="1" applyBorder="1" applyAlignment="1" applyProtection="1">
      <alignment horizontal="right" vertical="center" wrapText="1"/>
      <protection locked="0"/>
    </xf>
    <xf numFmtId="177" fontId="18" fillId="33" borderId="13" xfId="0" applyNumberFormat="1" applyFont="1" applyFill="1" applyBorder="1" applyAlignment="1" applyProtection="1">
      <alignment horizontal="right" vertical="center" wrapText="1"/>
      <protection locked="0"/>
    </xf>
    <xf numFmtId="38" fontId="18" fillId="33" borderId="13" xfId="42" applyFont="1" applyFill="1" applyBorder="1" applyAlignment="1" applyProtection="1">
      <alignment horizontal="right" vertical="center" wrapText="1"/>
      <protection locked="0"/>
    </xf>
    <xf numFmtId="0" fontId="18" fillId="0" borderId="12" xfId="0" applyFont="1" applyFill="1" applyBorder="1" applyAlignment="1">
      <alignment horizontal="center" vertical="center" wrapText="1"/>
    </xf>
    <xf numFmtId="179" fontId="20" fillId="34" borderId="12" xfId="0" applyNumberFormat="1" applyFont="1" applyFill="1" applyBorder="1" applyAlignment="1">
      <alignment horizontal="left" vertical="center" wrapText="1"/>
    </xf>
    <xf numFmtId="180" fontId="18" fillId="33" borderId="13" xfId="0" applyNumberFormat="1" applyFont="1" applyFill="1" applyBorder="1" applyAlignment="1" applyProtection="1">
      <alignment horizontal="center" vertical="center" wrapText="1"/>
      <protection locked="0"/>
    </xf>
    <xf numFmtId="38" fontId="18" fillId="34" borderId="13" xfId="42" applyFont="1" applyFill="1" applyBorder="1" applyAlignment="1">
      <alignment horizontal="right" vertical="center" wrapText="1"/>
    </xf>
    <xf numFmtId="0" fontId="18" fillId="34" borderId="19" xfId="0" applyFont="1" applyFill="1" applyBorder="1" applyAlignment="1">
      <alignment vertical="center" wrapText="1"/>
    </xf>
    <xf numFmtId="0" fontId="18" fillId="34" borderId="20" xfId="0" applyFont="1" applyFill="1" applyBorder="1" applyAlignment="1">
      <alignment vertical="center" wrapText="1"/>
    </xf>
    <xf numFmtId="181" fontId="20" fillId="34" borderId="18" xfId="0" applyNumberFormat="1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8" fontId="18" fillId="0" borderId="24" xfId="42" applyFont="1" applyBorder="1" applyAlignment="1">
      <alignment horizontal="center" vertical="center" wrapText="1"/>
    </xf>
    <xf numFmtId="38" fontId="18" fillId="0" borderId="22" xfId="42" applyFont="1" applyBorder="1" applyAlignment="1">
      <alignment horizontal="center" vertical="center" wrapText="1"/>
    </xf>
    <xf numFmtId="38" fontId="18" fillId="0" borderId="25" xfId="42" applyFont="1" applyBorder="1" applyAlignment="1">
      <alignment horizontal="center" vertical="center" wrapText="1"/>
    </xf>
    <xf numFmtId="38" fontId="18" fillId="0" borderId="23" xfId="42" applyFont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38" fontId="18" fillId="33" borderId="14" xfId="42" applyFont="1" applyFill="1" applyBorder="1" applyAlignment="1" applyProtection="1">
      <alignment horizontal="left" vertical="center" wrapText="1"/>
      <protection locked="0"/>
    </xf>
    <xf numFmtId="38" fontId="18" fillId="33" borderId="11" xfId="42" applyFont="1" applyFill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8" fontId="18" fillId="33" borderId="18" xfId="42" applyFont="1" applyFill="1" applyBorder="1" applyAlignment="1" applyProtection="1">
      <alignment horizontal="right" vertical="center" wrapText="1"/>
      <protection locked="0"/>
    </xf>
    <xf numFmtId="38" fontId="18" fillId="33" borderId="15" xfId="42" applyFont="1" applyFill="1" applyBorder="1" applyAlignment="1" applyProtection="1">
      <alignment horizontal="right" vertical="center" wrapText="1"/>
      <protection locked="0"/>
    </xf>
    <xf numFmtId="38" fontId="18" fillId="33" borderId="12" xfId="42" applyFont="1" applyFill="1" applyBorder="1" applyAlignment="1" applyProtection="1">
      <alignment horizontal="right" vertical="center" wrapText="1"/>
      <protection locked="0"/>
    </xf>
    <xf numFmtId="177" fontId="18" fillId="33" borderId="14" xfId="0" applyNumberFormat="1" applyFont="1" applyFill="1" applyBorder="1" applyAlignment="1" applyProtection="1">
      <alignment horizontal="center" vertical="center" wrapText="1"/>
      <protection locked="0"/>
    </xf>
    <xf numFmtId="177" fontId="18" fillId="33" borderId="11" xfId="0" applyNumberFormat="1" applyFont="1" applyFill="1" applyBorder="1" applyAlignment="1" applyProtection="1">
      <alignment horizontal="center" vertical="center" wrapText="1"/>
      <protection locked="0"/>
    </xf>
    <xf numFmtId="38" fontId="18" fillId="33" borderId="19" xfId="42" applyFont="1" applyFill="1" applyBorder="1" applyAlignment="1" applyProtection="1">
      <alignment horizontal="left" vertical="top" wrapText="1"/>
      <protection locked="0"/>
    </xf>
    <xf numFmtId="38" fontId="18" fillId="33" borderId="20" xfId="42" applyFont="1" applyFill="1" applyBorder="1" applyAlignment="1" applyProtection="1">
      <alignment horizontal="left" vertical="top" wrapText="1"/>
      <protection locked="0"/>
    </xf>
    <xf numFmtId="38" fontId="18" fillId="33" borderId="21" xfId="42" applyFont="1" applyFill="1" applyBorder="1" applyAlignment="1" applyProtection="1">
      <alignment horizontal="left" vertical="top" wrapText="1"/>
      <protection locked="0"/>
    </xf>
    <xf numFmtId="38" fontId="18" fillId="33" borderId="16" xfId="42" applyFont="1" applyFill="1" applyBorder="1" applyAlignment="1" applyProtection="1">
      <alignment horizontal="left" vertical="top" wrapText="1"/>
      <protection locked="0"/>
    </xf>
    <xf numFmtId="38" fontId="18" fillId="33" borderId="17" xfId="42" applyFont="1" applyFill="1" applyBorder="1" applyAlignment="1" applyProtection="1">
      <alignment horizontal="left" vertical="top" wrapText="1"/>
      <protection locked="0"/>
    </xf>
    <xf numFmtId="38" fontId="18" fillId="33" borderId="13" xfId="42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8" fontId="18" fillId="34" borderId="18" xfId="42" applyFont="1" applyFill="1" applyBorder="1" applyAlignment="1">
      <alignment horizontal="right" vertical="center" wrapText="1"/>
    </xf>
    <xf numFmtId="38" fontId="18" fillId="34" borderId="12" xfId="42" applyFont="1" applyFill="1" applyBorder="1" applyAlignment="1">
      <alignment horizontal="right" vertical="center" wrapText="1"/>
    </xf>
    <xf numFmtId="38" fontId="18" fillId="0" borderId="19" xfId="42" applyFont="1" applyBorder="1" applyAlignment="1">
      <alignment horizontal="left" vertical="center" wrapText="1"/>
    </xf>
    <xf numFmtId="38" fontId="18" fillId="0" borderId="20" xfId="42" applyFont="1" applyBorder="1" applyAlignment="1">
      <alignment horizontal="left" vertical="center" wrapText="1"/>
    </xf>
    <xf numFmtId="38" fontId="18" fillId="0" borderId="17" xfId="42" applyFont="1" applyBorder="1" applyAlignment="1">
      <alignment horizontal="left" vertical="center" wrapText="1"/>
    </xf>
    <xf numFmtId="38" fontId="18" fillId="0" borderId="13" xfId="42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8" fontId="18" fillId="33" borderId="14" xfId="42" applyFont="1" applyFill="1" applyBorder="1" applyAlignment="1" applyProtection="1">
      <alignment horizontal="left" vertical="center"/>
      <protection locked="0"/>
    </xf>
    <xf numFmtId="38" fontId="18" fillId="33" borderId="11" xfId="42" applyFont="1" applyFill="1" applyBorder="1" applyAlignment="1" applyProtection="1">
      <alignment horizontal="left" vertical="center"/>
      <protection locked="0"/>
    </xf>
    <xf numFmtId="0" fontId="0" fillId="33" borderId="11" xfId="0" applyFill="1" applyBorder="1" applyAlignment="1" applyProtection="1">
      <alignment horizontal="left" vertical="center" wrapText="1"/>
      <protection locked="0"/>
    </xf>
    <xf numFmtId="177" fontId="18" fillId="0" borderId="14" xfId="0" applyNumberFormat="1" applyFont="1" applyBorder="1" applyAlignment="1" applyProtection="1">
      <alignment horizontal="center" vertical="center" wrapText="1"/>
      <protection locked="0"/>
    </xf>
    <xf numFmtId="177" fontId="18" fillId="0" borderId="11" xfId="0" applyNumberFormat="1" applyFont="1" applyBorder="1" applyAlignment="1" applyProtection="1">
      <alignment horizontal="center" vertical="center" wrapText="1"/>
      <protection locked="0"/>
    </xf>
    <xf numFmtId="38" fontId="18" fillId="0" borderId="18" xfId="42" applyFont="1" applyBorder="1" applyAlignment="1">
      <alignment horizontal="right" vertical="center" wrapText="1"/>
    </xf>
    <xf numFmtId="38" fontId="18" fillId="0" borderId="12" xfId="42" applyFont="1" applyBorder="1" applyAlignment="1">
      <alignment horizontal="right" vertical="center" wrapText="1"/>
    </xf>
    <xf numFmtId="38" fontId="18" fillId="0" borderId="18" xfId="42" applyFont="1" applyBorder="1" applyAlignment="1" applyProtection="1">
      <alignment horizontal="right" vertical="center" wrapText="1"/>
      <protection locked="0"/>
    </xf>
    <xf numFmtId="38" fontId="18" fillId="0" borderId="15" xfId="42" applyFont="1" applyBorder="1" applyAlignment="1" applyProtection="1">
      <alignment horizontal="right" vertical="center" wrapText="1"/>
      <protection locked="0"/>
    </xf>
    <xf numFmtId="38" fontId="18" fillId="0" borderId="12" xfId="42" applyFont="1" applyBorder="1" applyAlignment="1" applyProtection="1">
      <alignment horizontal="right" vertical="center" wrapText="1"/>
      <protection locked="0"/>
    </xf>
    <xf numFmtId="38" fontId="18" fillId="0" borderId="19" xfId="42" applyFont="1" applyBorder="1" applyAlignment="1" applyProtection="1">
      <alignment horizontal="left" vertical="top" wrapText="1"/>
      <protection locked="0"/>
    </xf>
    <xf numFmtId="38" fontId="18" fillId="0" borderId="20" xfId="42" applyFont="1" applyBorder="1" applyAlignment="1" applyProtection="1">
      <alignment horizontal="left" vertical="top" wrapText="1"/>
      <protection locked="0"/>
    </xf>
    <xf numFmtId="38" fontId="18" fillId="0" borderId="21" xfId="42" applyFont="1" applyBorder="1" applyAlignment="1" applyProtection="1">
      <alignment horizontal="left" vertical="top" wrapText="1"/>
      <protection locked="0"/>
    </xf>
    <xf numFmtId="38" fontId="18" fillId="0" borderId="16" xfId="42" applyFont="1" applyBorder="1" applyAlignment="1" applyProtection="1">
      <alignment horizontal="left" vertical="top" wrapText="1"/>
      <protection locked="0"/>
    </xf>
    <xf numFmtId="38" fontId="18" fillId="0" borderId="17" xfId="42" applyFont="1" applyBorder="1" applyAlignment="1" applyProtection="1">
      <alignment horizontal="left" vertical="top" wrapText="1"/>
      <protection locked="0"/>
    </xf>
    <xf numFmtId="38" fontId="18" fillId="0" borderId="13" xfId="42" applyFont="1" applyBorder="1" applyAlignment="1" applyProtection="1">
      <alignment horizontal="left" vertical="top" wrapText="1"/>
      <protection locked="0"/>
    </xf>
    <xf numFmtId="38" fontId="18" fillId="0" borderId="14" xfId="42" applyFont="1" applyBorder="1" applyAlignment="1" applyProtection="1">
      <alignment horizontal="left" vertical="center"/>
      <protection locked="0"/>
    </xf>
    <xf numFmtId="38" fontId="18" fillId="0" borderId="11" xfId="42" applyFont="1" applyBorder="1" applyAlignment="1" applyProtection="1">
      <alignment horizontal="left" vertical="center"/>
      <protection locked="0"/>
    </xf>
    <xf numFmtId="38" fontId="18" fillId="0" borderId="14" xfId="42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38" fontId="18" fillId="0" borderId="11" xfId="42" applyFont="1" applyBorder="1" applyAlignment="1" applyProtection="1">
      <alignment horizontal="left" vertical="center" wrapText="1"/>
      <protection locked="0"/>
    </xf>
    <xf numFmtId="181" fontId="20" fillId="0" borderId="18" xfId="0" applyNumberFormat="1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1057740</xdr:colOff>
      <xdr:row>35</xdr:row>
      <xdr:rowOff>196075</xdr:rowOff>
    </xdr:from>
    <xdr:to>
      <xdr:col>1</xdr:col>
      <xdr:colOff>311305</xdr:colOff>
      <xdr:row>37</xdr:row>
      <xdr:rowOff>5575</xdr:rowOff>
    </xdr:to>
    <xdr:sp macro="" textlink="">
      <xdr:nvSpPr>
        <xdr:cNvPr id="2" name="テキスト ボックス 1"/>
        <xdr:cNvSpPr txBox="1"/>
      </xdr:nvSpPr>
      <xdr:spPr>
        <a:xfrm>
          <a:off x="1057740" y="9247148"/>
          <a:ext cx="368687" cy="302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0</xdr:col>
      <xdr:colOff>1050072</xdr:colOff>
      <xdr:row>36</xdr:row>
      <xdr:rowOff>195146</xdr:rowOff>
    </xdr:from>
    <xdr:to>
      <xdr:col>1</xdr:col>
      <xdr:colOff>182600</xdr:colOff>
      <xdr:row>38</xdr:row>
      <xdr:rowOff>6272</xdr:rowOff>
    </xdr:to>
    <xdr:sp macro="" textlink="">
      <xdr:nvSpPr>
        <xdr:cNvPr id="6" name="テキスト ボックス 5"/>
        <xdr:cNvSpPr txBox="1"/>
      </xdr:nvSpPr>
      <xdr:spPr>
        <a:xfrm>
          <a:off x="1050072" y="9492475"/>
          <a:ext cx="247650" cy="30363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</a:t>
          </a:r>
        </a:p>
      </xdr:txBody>
    </xdr:sp>
    <xdr:clientData/>
  </xdr:twoCellAnchor>
  <xdr:twoCellAnchor>
    <xdr:from>
      <xdr:col>0</xdr:col>
      <xdr:colOff>1054719</xdr:colOff>
      <xdr:row>37</xdr:row>
      <xdr:rowOff>209086</xdr:rowOff>
    </xdr:from>
    <xdr:to>
      <xdr:col>1</xdr:col>
      <xdr:colOff>1124414</xdr:colOff>
      <xdr:row>39</xdr:row>
      <xdr:rowOff>27878</xdr:rowOff>
    </xdr:to>
    <xdr:sp macro="" textlink="">
      <xdr:nvSpPr>
        <xdr:cNvPr id="9" name="テキスト ボックス 8"/>
        <xdr:cNvSpPr txBox="1"/>
      </xdr:nvSpPr>
      <xdr:spPr>
        <a:xfrm>
          <a:off x="1054719" y="9752671"/>
          <a:ext cx="1184817" cy="302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③＝①＋②</a:t>
          </a:r>
        </a:p>
      </xdr:txBody>
    </xdr:sp>
    <xdr:clientData/>
  </xdr:twoCellAnchor>
  <xdr:twoCellAnchor>
    <xdr:from>
      <xdr:col>1</xdr:col>
      <xdr:colOff>1598343</xdr:colOff>
      <xdr:row>35</xdr:row>
      <xdr:rowOff>209085</xdr:rowOff>
    </xdr:from>
    <xdr:to>
      <xdr:col>2</xdr:col>
      <xdr:colOff>1143002</xdr:colOff>
      <xdr:row>37</xdr:row>
      <xdr:rowOff>18585</xdr:rowOff>
    </xdr:to>
    <xdr:sp macro="" textlink="">
      <xdr:nvSpPr>
        <xdr:cNvPr id="10" name="テキスト ボックス 9"/>
        <xdr:cNvSpPr txBox="1"/>
      </xdr:nvSpPr>
      <xdr:spPr>
        <a:xfrm>
          <a:off x="2713465" y="9260158"/>
          <a:ext cx="1194110" cy="302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①’＝①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1602988</xdr:colOff>
      <xdr:row>36</xdr:row>
      <xdr:rowOff>204439</xdr:rowOff>
    </xdr:from>
    <xdr:to>
      <xdr:col>2</xdr:col>
      <xdr:colOff>771293</xdr:colOff>
      <xdr:row>38</xdr:row>
      <xdr:rowOff>13939</xdr:rowOff>
    </xdr:to>
    <xdr:sp macro="" textlink="">
      <xdr:nvSpPr>
        <xdr:cNvPr id="11" name="テキスト ボックス 10"/>
        <xdr:cNvSpPr txBox="1"/>
      </xdr:nvSpPr>
      <xdr:spPr>
        <a:xfrm>
          <a:off x="2718110" y="9501768"/>
          <a:ext cx="817756" cy="302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②’＝②</a:t>
          </a:r>
        </a:p>
      </xdr:txBody>
    </xdr:sp>
    <xdr:clientData/>
  </xdr:twoCellAnchor>
  <xdr:twoCellAnchor>
    <xdr:from>
      <xdr:col>1</xdr:col>
      <xdr:colOff>1602987</xdr:colOff>
      <xdr:row>37</xdr:row>
      <xdr:rowOff>218377</xdr:rowOff>
    </xdr:from>
    <xdr:to>
      <xdr:col>2</xdr:col>
      <xdr:colOff>1198756</xdr:colOff>
      <xdr:row>39</xdr:row>
      <xdr:rowOff>209084</xdr:rowOff>
    </xdr:to>
    <xdr:sp macro="" textlink="">
      <xdr:nvSpPr>
        <xdr:cNvPr id="12" name="テキスト ボックス 11"/>
        <xdr:cNvSpPr txBox="1"/>
      </xdr:nvSpPr>
      <xdr:spPr>
        <a:xfrm>
          <a:off x="2718109" y="9761962"/>
          <a:ext cx="1245220" cy="473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③’＝①’＋②’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（千円未満は切捨て）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1057740</xdr:colOff>
      <xdr:row>35</xdr:row>
      <xdr:rowOff>196075</xdr:rowOff>
    </xdr:from>
    <xdr:to>
      <xdr:col>1</xdr:col>
      <xdr:colOff>311305</xdr:colOff>
      <xdr:row>37</xdr:row>
      <xdr:rowOff>5575</xdr:rowOff>
    </xdr:to>
    <xdr:sp macro="" textlink="">
      <xdr:nvSpPr>
        <xdr:cNvPr id="2" name="テキスト ボックス 1"/>
        <xdr:cNvSpPr txBox="1"/>
      </xdr:nvSpPr>
      <xdr:spPr>
        <a:xfrm>
          <a:off x="1057740" y="9359125"/>
          <a:ext cx="36799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0</xdr:col>
      <xdr:colOff>1050072</xdr:colOff>
      <xdr:row>36</xdr:row>
      <xdr:rowOff>195146</xdr:rowOff>
    </xdr:from>
    <xdr:to>
      <xdr:col>1</xdr:col>
      <xdr:colOff>182600</xdr:colOff>
      <xdr:row>38</xdr:row>
      <xdr:rowOff>6272</xdr:rowOff>
    </xdr:to>
    <xdr:sp macro="" textlink="">
      <xdr:nvSpPr>
        <xdr:cNvPr id="3" name="テキスト ボックス 2"/>
        <xdr:cNvSpPr txBox="1"/>
      </xdr:nvSpPr>
      <xdr:spPr>
        <a:xfrm>
          <a:off x="1050072" y="9605846"/>
          <a:ext cx="246953" cy="3064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</a:t>
          </a:r>
        </a:p>
      </xdr:txBody>
    </xdr:sp>
    <xdr:clientData/>
  </xdr:twoCellAnchor>
  <xdr:twoCellAnchor>
    <xdr:from>
      <xdr:col>0</xdr:col>
      <xdr:colOff>1054719</xdr:colOff>
      <xdr:row>37</xdr:row>
      <xdr:rowOff>209086</xdr:rowOff>
    </xdr:from>
    <xdr:to>
      <xdr:col>1</xdr:col>
      <xdr:colOff>1124414</xdr:colOff>
      <xdr:row>39</xdr:row>
      <xdr:rowOff>27878</xdr:rowOff>
    </xdr:to>
    <xdr:sp macro="" textlink="">
      <xdr:nvSpPr>
        <xdr:cNvPr id="4" name="テキスト ボックス 3"/>
        <xdr:cNvSpPr txBox="1"/>
      </xdr:nvSpPr>
      <xdr:spPr>
        <a:xfrm>
          <a:off x="1054719" y="9867436"/>
          <a:ext cx="1184120" cy="30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③＝①＋②</a:t>
          </a:r>
        </a:p>
      </xdr:txBody>
    </xdr:sp>
    <xdr:clientData/>
  </xdr:twoCellAnchor>
  <xdr:twoCellAnchor>
    <xdr:from>
      <xdr:col>1</xdr:col>
      <xdr:colOff>1598343</xdr:colOff>
      <xdr:row>35</xdr:row>
      <xdr:rowOff>209085</xdr:rowOff>
    </xdr:from>
    <xdr:to>
      <xdr:col>2</xdr:col>
      <xdr:colOff>1143002</xdr:colOff>
      <xdr:row>37</xdr:row>
      <xdr:rowOff>18585</xdr:rowOff>
    </xdr:to>
    <xdr:sp macro="" textlink="">
      <xdr:nvSpPr>
        <xdr:cNvPr id="5" name="テキスト ボックス 4"/>
        <xdr:cNvSpPr txBox="1"/>
      </xdr:nvSpPr>
      <xdr:spPr>
        <a:xfrm>
          <a:off x="2712768" y="9372135"/>
          <a:ext cx="11924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①’＝①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1602988</xdr:colOff>
      <xdr:row>36</xdr:row>
      <xdr:rowOff>204439</xdr:rowOff>
    </xdr:from>
    <xdr:to>
      <xdr:col>2</xdr:col>
      <xdr:colOff>771293</xdr:colOff>
      <xdr:row>38</xdr:row>
      <xdr:rowOff>13939</xdr:rowOff>
    </xdr:to>
    <xdr:sp macro="" textlink="">
      <xdr:nvSpPr>
        <xdr:cNvPr id="6" name="テキスト ボックス 5"/>
        <xdr:cNvSpPr txBox="1"/>
      </xdr:nvSpPr>
      <xdr:spPr>
        <a:xfrm>
          <a:off x="2717413" y="9615139"/>
          <a:ext cx="81613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②’＝②</a:t>
          </a:r>
        </a:p>
      </xdr:txBody>
    </xdr:sp>
    <xdr:clientData/>
  </xdr:twoCellAnchor>
  <xdr:twoCellAnchor>
    <xdr:from>
      <xdr:col>1</xdr:col>
      <xdr:colOff>1602987</xdr:colOff>
      <xdr:row>37</xdr:row>
      <xdr:rowOff>218377</xdr:rowOff>
    </xdr:from>
    <xdr:to>
      <xdr:col>2</xdr:col>
      <xdr:colOff>1198756</xdr:colOff>
      <xdr:row>39</xdr:row>
      <xdr:rowOff>209084</xdr:rowOff>
    </xdr:to>
    <xdr:sp macro="" textlink="">
      <xdr:nvSpPr>
        <xdr:cNvPr id="7" name="テキスト ボックス 6"/>
        <xdr:cNvSpPr txBox="1"/>
      </xdr:nvSpPr>
      <xdr:spPr>
        <a:xfrm>
          <a:off x="2717412" y="9876727"/>
          <a:ext cx="1243594" cy="47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③’＝①’＋②’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（千円未満は切捨て）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view="pageBreakPreview" zoomScaleNormal="100" zoomScaleSheetLayoutView="100" workbookViewId="0">
      <selection activeCell="D40" sqref="D40:E40"/>
    </sheetView>
  </sheetViews>
  <sheetFormatPr defaultRowHeight="18.75" x14ac:dyDescent="0.4"/>
  <cols>
    <col min="1" max="1" width="14.625" customWidth="1"/>
    <col min="2" max="2" width="21.625" customWidth="1"/>
    <col min="3" max="3" width="22.5" bestFit="1" customWidth="1"/>
    <col min="4" max="4" width="30.625" style="14" customWidth="1"/>
    <col min="5" max="5" width="8.875" style="17" customWidth="1"/>
    <col min="6" max="6" width="8.5" customWidth="1"/>
  </cols>
  <sheetData>
    <row r="1" spans="1:6" x14ac:dyDescent="0.4">
      <c r="A1" s="71" t="s">
        <v>0</v>
      </c>
      <c r="B1" s="72"/>
      <c r="C1" s="72"/>
      <c r="D1" s="72"/>
      <c r="E1" s="72"/>
      <c r="F1" s="72"/>
    </row>
    <row r="2" spans="1:6" ht="25.5" x14ac:dyDescent="0.4">
      <c r="A2" s="1"/>
      <c r="D2" s="34" t="s">
        <v>46</v>
      </c>
      <c r="E2" s="35" t="s">
        <v>48</v>
      </c>
    </row>
    <row r="3" spans="1:6" x14ac:dyDescent="0.4">
      <c r="A3" s="1"/>
      <c r="E3" s="36" t="s">
        <v>47</v>
      </c>
    </row>
    <row r="4" spans="1:6" x14ac:dyDescent="0.4">
      <c r="A4" s="73" t="s">
        <v>1</v>
      </c>
      <c r="B4" s="72"/>
      <c r="C4" s="72"/>
      <c r="D4" s="72"/>
      <c r="E4" s="72"/>
      <c r="F4" s="72"/>
    </row>
    <row r="5" spans="1:6" x14ac:dyDescent="0.4">
      <c r="A5" s="1"/>
    </row>
    <row r="6" spans="1:6" x14ac:dyDescent="0.4">
      <c r="A6" s="1"/>
    </row>
    <row r="7" spans="1:6" ht="19.5" thickBot="1" x14ac:dyDescent="0.45">
      <c r="A7" s="2" t="s">
        <v>2</v>
      </c>
    </row>
    <row r="8" spans="1:6" ht="19.899999999999999" customHeight="1" thickBot="1" x14ac:dyDescent="0.45">
      <c r="A8" s="3" t="s">
        <v>3</v>
      </c>
      <c r="B8" s="4" t="s">
        <v>4</v>
      </c>
      <c r="C8" s="4" t="s">
        <v>5</v>
      </c>
      <c r="D8" s="47" t="s">
        <v>6</v>
      </c>
      <c r="E8" s="48"/>
    </row>
    <row r="9" spans="1:6" ht="19.899999999999999" customHeight="1" thickBot="1" x14ac:dyDescent="0.45">
      <c r="A9" s="40" t="s">
        <v>49</v>
      </c>
      <c r="B9" s="37">
        <v>500</v>
      </c>
      <c r="C9" s="38">
        <v>200</v>
      </c>
      <c r="D9" s="63"/>
      <c r="E9" s="64"/>
    </row>
    <row r="10" spans="1:6" ht="19.899999999999999" customHeight="1" thickBot="1" x14ac:dyDescent="0.45">
      <c r="A10" s="40" t="s">
        <v>50</v>
      </c>
      <c r="B10" s="37">
        <v>0</v>
      </c>
      <c r="C10" s="38">
        <v>0</v>
      </c>
      <c r="D10" s="63"/>
      <c r="E10" s="64"/>
    </row>
    <row r="11" spans="1:6" ht="37.5" customHeight="1" x14ac:dyDescent="0.4">
      <c r="A11" s="74" t="s">
        <v>51</v>
      </c>
      <c r="B11" s="72"/>
      <c r="C11" s="72"/>
      <c r="D11" s="72"/>
      <c r="E11" s="72"/>
      <c r="F11" s="72"/>
    </row>
    <row r="12" spans="1:6" x14ac:dyDescent="0.4">
      <c r="A12" s="2" t="s">
        <v>7</v>
      </c>
    </row>
    <row r="13" spans="1:6" x14ac:dyDescent="0.4">
      <c r="A13" s="1"/>
    </row>
    <row r="14" spans="1:6" x14ac:dyDescent="0.4">
      <c r="A14" s="2" t="s">
        <v>8</v>
      </c>
    </row>
    <row r="15" spans="1:6" ht="19.5" thickBot="1" x14ac:dyDescent="0.45">
      <c r="A15" s="2" t="s">
        <v>9</v>
      </c>
    </row>
    <row r="16" spans="1:6" ht="20.45" customHeight="1" thickBot="1" x14ac:dyDescent="0.45">
      <c r="A16" s="47" t="s">
        <v>10</v>
      </c>
      <c r="B16" s="48"/>
      <c r="C16" s="4" t="s">
        <v>11</v>
      </c>
      <c r="D16" s="47" t="s">
        <v>12</v>
      </c>
      <c r="E16" s="48"/>
    </row>
    <row r="17" spans="1:8" ht="18.75" customHeight="1" x14ac:dyDescent="0.4">
      <c r="A17" s="5"/>
      <c r="B17" s="57" t="s">
        <v>19</v>
      </c>
      <c r="C17" s="60">
        <v>2000</v>
      </c>
      <c r="D17" s="65" t="s">
        <v>41</v>
      </c>
      <c r="E17" s="66"/>
    </row>
    <row r="18" spans="1:8" ht="18.75" customHeight="1" x14ac:dyDescent="0.4">
      <c r="A18" s="5" t="s">
        <v>13</v>
      </c>
      <c r="B18" s="58"/>
      <c r="C18" s="61"/>
      <c r="D18" s="67"/>
      <c r="E18" s="68"/>
    </row>
    <row r="19" spans="1:8" ht="18.75" customHeight="1" x14ac:dyDescent="0.4">
      <c r="A19" s="5"/>
      <c r="B19" s="58"/>
      <c r="C19" s="61"/>
      <c r="D19" s="67"/>
      <c r="E19" s="68"/>
    </row>
    <row r="20" spans="1:8" ht="18.75" customHeight="1" x14ac:dyDescent="0.4">
      <c r="A20" s="5" t="s">
        <v>14</v>
      </c>
      <c r="B20" s="58"/>
      <c r="C20" s="61"/>
      <c r="D20" s="67"/>
      <c r="E20" s="68"/>
    </row>
    <row r="21" spans="1:8" ht="18.75" customHeight="1" x14ac:dyDescent="0.4">
      <c r="A21" s="5"/>
      <c r="B21" s="58"/>
      <c r="C21" s="61"/>
      <c r="D21" s="67"/>
      <c r="E21" s="68"/>
    </row>
    <row r="22" spans="1:8" ht="18.75" customHeight="1" thickBot="1" x14ac:dyDescent="0.45">
      <c r="A22" s="5" t="s">
        <v>15</v>
      </c>
      <c r="B22" s="59"/>
      <c r="C22" s="62"/>
      <c r="D22" s="69"/>
      <c r="E22" s="70"/>
    </row>
    <row r="23" spans="1:8" ht="25.5" customHeight="1" thickBot="1" x14ac:dyDescent="0.45">
      <c r="A23" s="5"/>
      <c r="B23" s="7" t="s">
        <v>20</v>
      </c>
      <c r="C23" s="39">
        <v>15000</v>
      </c>
      <c r="D23" s="85" t="s">
        <v>42</v>
      </c>
      <c r="E23" s="86"/>
    </row>
    <row r="24" spans="1:8" ht="25.5" customHeight="1" thickBot="1" x14ac:dyDescent="0.45">
      <c r="A24" s="5" t="s">
        <v>16</v>
      </c>
      <c r="B24" s="7" t="s">
        <v>21</v>
      </c>
      <c r="C24" s="39">
        <v>5000</v>
      </c>
      <c r="D24" s="55" t="s">
        <v>43</v>
      </c>
      <c r="E24" s="87"/>
    </row>
    <row r="25" spans="1:8" ht="25.5" customHeight="1" thickBot="1" x14ac:dyDescent="0.45">
      <c r="A25" s="5"/>
      <c r="B25" s="7" t="s">
        <v>22</v>
      </c>
      <c r="C25" s="39">
        <v>0</v>
      </c>
      <c r="D25" s="55"/>
      <c r="E25" s="56"/>
    </row>
    <row r="26" spans="1:8" ht="25.5" customHeight="1" thickBot="1" x14ac:dyDescent="0.45">
      <c r="A26" s="5" t="s">
        <v>17</v>
      </c>
      <c r="B26" s="8" t="s">
        <v>23</v>
      </c>
      <c r="C26" s="39">
        <v>20000</v>
      </c>
      <c r="D26" s="55" t="s">
        <v>44</v>
      </c>
      <c r="E26" s="56"/>
    </row>
    <row r="27" spans="1:8" ht="25.5" customHeight="1" thickBot="1" x14ac:dyDescent="0.45">
      <c r="A27" s="5"/>
      <c r="B27" s="7" t="s">
        <v>24</v>
      </c>
      <c r="C27" s="39">
        <v>5000</v>
      </c>
      <c r="D27" s="55" t="s">
        <v>45</v>
      </c>
      <c r="E27" s="56"/>
    </row>
    <row r="28" spans="1:8" ht="18.75" customHeight="1" x14ac:dyDescent="0.4">
      <c r="A28" s="5" t="s">
        <v>18</v>
      </c>
      <c r="B28" s="57" t="s">
        <v>38</v>
      </c>
      <c r="C28" s="75">
        <f>SUM(C17:C27)</f>
        <v>47000</v>
      </c>
      <c r="D28" s="77"/>
      <c r="E28" s="78"/>
    </row>
    <row r="29" spans="1:8" ht="18.75" customHeight="1" thickBot="1" x14ac:dyDescent="0.45">
      <c r="A29" s="6"/>
      <c r="B29" s="59"/>
      <c r="C29" s="76"/>
      <c r="D29" s="79"/>
      <c r="E29" s="80"/>
    </row>
    <row r="30" spans="1:8" ht="18.75" customHeight="1" thickBot="1" x14ac:dyDescent="0.45">
      <c r="A30" s="81" t="s">
        <v>36</v>
      </c>
      <c r="B30" s="82"/>
      <c r="C30" s="75">
        <f>(D30*(1500/100)+D31*(250/100))*E31</f>
        <v>32000</v>
      </c>
      <c r="D30" s="46">
        <f>B9</f>
        <v>500</v>
      </c>
      <c r="E30" s="19" t="s">
        <v>39</v>
      </c>
    </row>
    <row r="31" spans="1:8" ht="18.75" customHeight="1" thickBot="1" x14ac:dyDescent="0.45">
      <c r="A31" s="83"/>
      <c r="B31" s="84"/>
      <c r="C31" s="76"/>
      <c r="D31" s="41">
        <f>C9</f>
        <v>200</v>
      </c>
      <c r="E31" s="42">
        <v>4</v>
      </c>
      <c r="H31" s="26">
        <v>1</v>
      </c>
    </row>
    <row r="32" spans="1:8" ht="18.75" customHeight="1" x14ac:dyDescent="0.4">
      <c r="A32" s="81" t="s">
        <v>37</v>
      </c>
      <c r="B32" s="82"/>
      <c r="C32" s="75">
        <f>C28+C30</f>
        <v>79000</v>
      </c>
      <c r="D32" s="77"/>
      <c r="E32" s="78"/>
      <c r="H32" s="26">
        <v>2</v>
      </c>
    </row>
    <row r="33" spans="1:8" ht="18.75" customHeight="1" thickBot="1" x14ac:dyDescent="0.45">
      <c r="A33" s="83"/>
      <c r="B33" s="84"/>
      <c r="C33" s="76"/>
      <c r="D33" s="79"/>
      <c r="E33" s="80"/>
      <c r="H33" s="26">
        <v>3</v>
      </c>
    </row>
    <row r="34" spans="1:8" x14ac:dyDescent="0.4">
      <c r="A34" s="2"/>
      <c r="H34" s="26">
        <v>4</v>
      </c>
    </row>
    <row r="35" spans="1:8" ht="19.5" thickBot="1" x14ac:dyDescent="0.45">
      <c r="A35" s="10" t="s">
        <v>26</v>
      </c>
      <c r="H35" s="26">
        <v>5</v>
      </c>
    </row>
    <row r="36" spans="1:8" ht="19.5" thickBot="1" x14ac:dyDescent="0.45">
      <c r="A36" s="11"/>
      <c r="B36" s="9" t="s">
        <v>27</v>
      </c>
      <c r="C36" s="9" t="s">
        <v>28</v>
      </c>
      <c r="D36" s="47" t="s">
        <v>29</v>
      </c>
      <c r="E36" s="48"/>
      <c r="H36" s="26">
        <v>6</v>
      </c>
    </row>
    <row r="37" spans="1:8" ht="19.5" thickBot="1" x14ac:dyDescent="0.45">
      <c r="A37" s="15" t="s">
        <v>30</v>
      </c>
      <c r="B37" s="43">
        <f>C28</f>
        <v>47000</v>
      </c>
      <c r="C37" s="43">
        <f>B37*(2/3)</f>
        <v>31333.333333333332</v>
      </c>
      <c r="D37" s="49"/>
      <c r="E37" s="50"/>
      <c r="H37" s="26">
        <v>7</v>
      </c>
    </row>
    <row r="38" spans="1:8" ht="19.5" thickBot="1" x14ac:dyDescent="0.45">
      <c r="A38" s="15" t="s">
        <v>31</v>
      </c>
      <c r="B38" s="43">
        <f>C30</f>
        <v>32000</v>
      </c>
      <c r="C38" s="43">
        <f>B38</f>
        <v>32000</v>
      </c>
      <c r="D38" s="51"/>
      <c r="E38" s="52"/>
      <c r="H38" s="27"/>
    </row>
    <row r="39" spans="1:8" ht="18.75" customHeight="1" x14ac:dyDescent="0.4">
      <c r="A39" s="57" t="s">
        <v>25</v>
      </c>
      <c r="B39" s="75">
        <f>B37+B38</f>
        <v>79000</v>
      </c>
      <c r="C39" s="75">
        <f>ROUNDDOWN(C37+C38,-3)</f>
        <v>63000</v>
      </c>
      <c r="D39" s="44" t="s">
        <v>40</v>
      </c>
      <c r="E39" s="45"/>
      <c r="H39" s="27"/>
    </row>
    <row r="40" spans="1:8" ht="19.5" thickBot="1" x14ac:dyDescent="0.45">
      <c r="A40" s="59"/>
      <c r="B40" s="76"/>
      <c r="C40" s="76"/>
      <c r="D40" s="53" t="str">
        <f>FIXED(IF(C39&gt;=75000,75000,C39),0)&amp;"円"</f>
        <v>63,000円</v>
      </c>
      <c r="E40" s="54"/>
    </row>
    <row r="41" spans="1:8" x14ac:dyDescent="0.4">
      <c r="A41" s="1"/>
      <c r="C41" s="32" t="str">
        <f>IF(C39&lt;50000,"※限度額以下です。50,000円以上になるよう申請してください。","")</f>
        <v/>
      </c>
    </row>
    <row r="42" spans="1:8" x14ac:dyDescent="0.4">
      <c r="A42" s="2" t="s">
        <v>32</v>
      </c>
    </row>
    <row r="43" spans="1:8" x14ac:dyDescent="0.4">
      <c r="A43" s="2" t="s">
        <v>33</v>
      </c>
    </row>
    <row r="44" spans="1:8" x14ac:dyDescent="0.4">
      <c r="A44" s="2" t="s">
        <v>34</v>
      </c>
    </row>
    <row r="45" spans="1:8" x14ac:dyDescent="0.4">
      <c r="A45" s="12" t="s">
        <v>35</v>
      </c>
    </row>
    <row r="47" spans="1:8" x14ac:dyDescent="0.4">
      <c r="A47" s="1"/>
    </row>
    <row r="48" spans="1:8" x14ac:dyDescent="0.4">
      <c r="A48" s="13"/>
    </row>
  </sheetData>
  <sheetProtection sheet="1" objects="1" scenarios="1"/>
  <mergeCells count="30">
    <mergeCell ref="A1:F1"/>
    <mergeCell ref="A4:F4"/>
    <mergeCell ref="A11:F11"/>
    <mergeCell ref="A39:A40"/>
    <mergeCell ref="B39:B40"/>
    <mergeCell ref="C39:C40"/>
    <mergeCell ref="D28:E29"/>
    <mergeCell ref="A30:B31"/>
    <mergeCell ref="C30:C31"/>
    <mergeCell ref="A32:B33"/>
    <mergeCell ref="C32:C33"/>
    <mergeCell ref="D32:E33"/>
    <mergeCell ref="D23:E23"/>
    <mergeCell ref="D24:E24"/>
    <mergeCell ref="B28:B29"/>
    <mergeCell ref="C28:C29"/>
    <mergeCell ref="A16:B16"/>
    <mergeCell ref="B17:B22"/>
    <mergeCell ref="C17:C22"/>
    <mergeCell ref="D8:E8"/>
    <mergeCell ref="D9:E9"/>
    <mergeCell ref="D10:E10"/>
    <mergeCell ref="D16:E16"/>
    <mergeCell ref="D17:E22"/>
    <mergeCell ref="D36:E36"/>
    <mergeCell ref="D37:E38"/>
    <mergeCell ref="D40:E40"/>
    <mergeCell ref="D25:E25"/>
    <mergeCell ref="D26:E26"/>
    <mergeCell ref="D27:E27"/>
  </mergeCells>
  <phoneticPr fontId="22"/>
  <conditionalFormatting sqref="D40:E40">
    <cfRule type="cellIs" dxfId="3" priority="5" operator="lessThan">
      <formula>50000</formula>
    </cfRule>
  </conditionalFormatting>
  <conditionalFormatting sqref="C39:C40">
    <cfRule type="cellIs" dxfId="2" priority="3" operator="lessThan">
      <formula>50000</formula>
    </cfRule>
  </conditionalFormatting>
  <dataValidations count="1">
    <dataValidation type="list" allowBlank="1" showInputMessage="1" showErrorMessage="1" sqref="E31">
      <formula1>$H$31:$H$37</formula1>
    </dataValidation>
  </dataValidations>
  <pageMargins left="0.75" right="0.75" top="1" bottom="1" header="0.5" footer="0.5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showGridLines="0" view="pageBreakPreview" topLeftCell="A22" zoomScaleNormal="100" zoomScaleSheetLayoutView="100" workbookViewId="0">
      <selection activeCell="C17" sqref="C17:C27"/>
    </sheetView>
  </sheetViews>
  <sheetFormatPr defaultRowHeight="18.75" x14ac:dyDescent="0.4"/>
  <cols>
    <col min="1" max="1" width="14.625" style="29" customWidth="1"/>
    <col min="2" max="2" width="21.625" style="29" customWidth="1"/>
    <col min="3" max="3" width="22.5" style="29" bestFit="1" customWidth="1"/>
    <col min="4" max="4" width="30.625" style="29" customWidth="1"/>
    <col min="5" max="5" width="8.875" style="17" customWidth="1"/>
    <col min="6" max="6" width="8.5" style="29" customWidth="1"/>
    <col min="7" max="16384" width="9" style="29"/>
  </cols>
  <sheetData>
    <row r="1" spans="1:6" x14ac:dyDescent="0.4">
      <c r="A1" s="71" t="s">
        <v>0</v>
      </c>
      <c r="B1" s="72"/>
      <c r="C1" s="72"/>
      <c r="D1" s="72"/>
      <c r="E1" s="72"/>
      <c r="F1" s="72"/>
    </row>
    <row r="2" spans="1:6" ht="25.5" x14ac:dyDescent="0.4">
      <c r="A2" s="1"/>
      <c r="D2" s="33"/>
    </row>
    <row r="3" spans="1:6" x14ac:dyDescent="0.4">
      <c r="A3" s="1"/>
    </row>
    <row r="4" spans="1:6" x14ac:dyDescent="0.4">
      <c r="A4" s="73" t="s">
        <v>1</v>
      </c>
      <c r="B4" s="72"/>
      <c r="C4" s="72"/>
      <c r="D4" s="72"/>
      <c r="E4" s="72"/>
      <c r="F4" s="72"/>
    </row>
    <row r="5" spans="1:6" x14ac:dyDescent="0.4">
      <c r="A5" s="1"/>
    </row>
    <row r="6" spans="1:6" x14ac:dyDescent="0.4">
      <c r="A6" s="1"/>
    </row>
    <row r="7" spans="1:6" ht="19.5" thickBot="1" x14ac:dyDescent="0.45">
      <c r="A7" s="2" t="s">
        <v>2</v>
      </c>
    </row>
    <row r="8" spans="1:6" ht="19.899999999999999" customHeight="1" thickBot="1" x14ac:dyDescent="0.45">
      <c r="A8" s="3" t="s">
        <v>3</v>
      </c>
      <c r="B8" s="31" t="s">
        <v>4</v>
      </c>
      <c r="C8" s="31" t="s">
        <v>5</v>
      </c>
      <c r="D8" s="47" t="s">
        <v>6</v>
      </c>
      <c r="E8" s="48"/>
    </row>
    <row r="9" spans="1:6" ht="19.899999999999999" customHeight="1" thickBot="1" x14ac:dyDescent="0.45">
      <c r="A9" s="28" t="s">
        <v>52</v>
      </c>
      <c r="B9" s="21"/>
      <c r="C9" s="22"/>
      <c r="D9" s="88"/>
      <c r="E9" s="89"/>
    </row>
    <row r="10" spans="1:6" ht="19.899999999999999" customHeight="1" thickBot="1" x14ac:dyDescent="0.45">
      <c r="A10" s="28" t="s">
        <v>53</v>
      </c>
      <c r="B10" s="21"/>
      <c r="C10" s="22"/>
      <c r="D10" s="88"/>
      <c r="E10" s="89"/>
    </row>
    <row r="11" spans="1:6" ht="37.5" customHeight="1" x14ac:dyDescent="0.4">
      <c r="A11" s="74" t="s">
        <v>51</v>
      </c>
      <c r="B11" s="72"/>
      <c r="C11" s="72"/>
      <c r="D11" s="72"/>
      <c r="E11" s="72"/>
      <c r="F11" s="72"/>
    </row>
    <row r="12" spans="1:6" x14ac:dyDescent="0.4">
      <c r="A12" s="2" t="s">
        <v>7</v>
      </c>
    </row>
    <row r="13" spans="1:6" x14ac:dyDescent="0.4">
      <c r="A13" s="1"/>
    </row>
    <row r="14" spans="1:6" x14ac:dyDescent="0.4">
      <c r="A14" s="2" t="s">
        <v>8</v>
      </c>
    </row>
    <row r="15" spans="1:6" ht="19.5" thickBot="1" x14ac:dyDescent="0.45">
      <c r="A15" s="2" t="s">
        <v>9</v>
      </c>
    </row>
    <row r="16" spans="1:6" ht="20.45" customHeight="1" thickBot="1" x14ac:dyDescent="0.45">
      <c r="A16" s="47" t="s">
        <v>10</v>
      </c>
      <c r="B16" s="48"/>
      <c r="C16" s="31" t="s">
        <v>11</v>
      </c>
      <c r="D16" s="47" t="s">
        <v>12</v>
      </c>
      <c r="E16" s="48"/>
    </row>
    <row r="17" spans="1:8" ht="18.75" customHeight="1" x14ac:dyDescent="0.4">
      <c r="A17" s="5"/>
      <c r="B17" s="57" t="s">
        <v>19</v>
      </c>
      <c r="C17" s="92"/>
      <c r="D17" s="95"/>
      <c r="E17" s="96"/>
    </row>
    <row r="18" spans="1:8" ht="18.75" customHeight="1" x14ac:dyDescent="0.4">
      <c r="A18" s="5" t="s">
        <v>13</v>
      </c>
      <c r="B18" s="58"/>
      <c r="C18" s="93"/>
      <c r="D18" s="97"/>
      <c r="E18" s="98"/>
    </row>
    <row r="19" spans="1:8" ht="18.75" customHeight="1" x14ac:dyDescent="0.4">
      <c r="A19" s="5"/>
      <c r="B19" s="58"/>
      <c r="C19" s="93"/>
      <c r="D19" s="97"/>
      <c r="E19" s="98"/>
    </row>
    <row r="20" spans="1:8" ht="18.75" customHeight="1" x14ac:dyDescent="0.4">
      <c r="A20" s="5" t="s">
        <v>14</v>
      </c>
      <c r="B20" s="58"/>
      <c r="C20" s="93"/>
      <c r="D20" s="97"/>
      <c r="E20" s="98"/>
    </row>
    <row r="21" spans="1:8" ht="18.75" customHeight="1" x14ac:dyDescent="0.4">
      <c r="A21" s="5"/>
      <c r="B21" s="58"/>
      <c r="C21" s="93"/>
      <c r="D21" s="97"/>
      <c r="E21" s="98"/>
    </row>
    <row r="22" spans="1:8" ht="18.75" customHeight="1" thickBot="1" x14ac:dyDescent="0.45">
      <c r="A22" s="5" t="s">
        <v>15</v>
      </c>
      <c r="B22" s="59"/>
      <c r="C22" s="94"/>
      <c r="D22" s="99"/>
      <c r="E22" s="100"/>
    </row>
    <row r="23" spans="1:8" ht="25.5" customHeight="1" thickBot="1" x14ac:dyDescent="0.45">
      <c r="A23" s="5"/>
      <c r="B23" s="30" t="s">
        <v>20</v>
      </c>
      <c r="C23" s="23"/>
      <c r="D23" s="101"/>
      <c r="E23" s="102"/>
    </row>
    <row r="24" spans="1:8" ht="25.5" customHeight="1" thickBot="1" x14ac:dyDescent="0.45">
      <c r="A24" s="5" t="s">
        <v>16</v>
      </c>
      <c r="B24" s="30" t="s">
        <v>21</v>
      </c>
      <c r="C24" s="23"/>
      <c r="D24" s="103"/>
      <c r="E24" s="104"/>
    </row>
    <row r="25" spans="1:8" ht="25.5" customHeight="1" thickBot="1" x14ac:dyDescent="0.45">
      <c r="A25" s="5"/>
      <c r="B25" s="30" t="s">
        <v>22</v>
      </c>
      <c r="C25" s="23"/>
      <c r="D25" s="103"/>
      <c r="E25" s="105"/>
    </row>
    <row r="26" spans="1:8" ht="25.5" customHeight="1" thickBot="1" x14ac:dyDescent="0.45">
      <c r="A26" s="5" t="s">
        <v>17</v>
      </c>
      <c r="B26" s="8" t="s">
        <v>23</v>
      </c>
      <c r="C26" s="23"/>
      <c r="D26" s="103"/>
      <c r="E26" s="105"/>
    </row>
    <row r="27" spans="1:8" ht="25.5" customHeight="1" thickBot="1" x14ac:dyDescent="0.45">
      <c r="A27" s="5"/>
      <c r="B27" s="30" t="s">
        <v>24</v>
      </c>
      <c r="C27" s="23"/>
      <c r="D27" s="103"/>
      <c r="E27" s="105"/>
    </row>
    <row r="28" spans="1:8" ht="18.75" customHeight="1" x14ac:dyDescent="0.4">
      <c r="A28" s="5" t="s">
        <v>18</v>
      </c>
      <c r="B28" s="57" t="s">
        <v>38</v>
      </c>
      <c r="C28" s="90">
        <f>SUM(C17:C27)</f>
        <v>0</v>
      </c>
      <c r="D28" s="77"/>
      <c r="E28" s="78"/>
    </row>
    <row r="29" spans="1:8" ht="18.75" customHeight="1" thickBot="1" x14ac:dyDescent="0.45">
      <c r="A29" s="6"/>
      <c r="B29" s="59"/>
      <c r="C29" s="91"/>
      <c r="D29" s="79"/>
      <c r="E29" s="80"/>
    </row>
    <row r="30" spans="1:8" ht="18.75" customHeight="1" thickBot="1" x14ac:dyDescent="0.45">
      <c r="A30" s="81" t="s">
        <v>36</v>
      </c>
      <c r="B30" s="82"/>
      <c r="C30" s="90">
        <f>(D30*(1500/100)+D31*(250/100))*E31</f>
        <v>0</v>
      </c>
      <c r="D30" s="106">
        <f>B9</f>
        <v>0</v>
      </c>
      <c r="E30" s="19" t="s">
        <v>39</v>
      </c>
    </row>
    <row r="31" spans="1:8" ht="18.75" customHeight="1" thickBot="1" x14ac:dyDescent="0.45">
      <c r="A31" s="83"/>
      <c r="B31" s="84"/>
      <c r="C31" s="91"/>
      <c r="D31" s="18">
        <f>C9</f>
        <v>0</v>
      </c>
      <c r="E31" s="24">
        <v>1</v>
      </c>
      <c r="H31" s="26">
        <v>1</v>
      </c>
    </row>
    <row r="32" spans="1:8" ht="18.75" customHeight="1" x14ac:dyDescent="0.4">
      <c r="A32" s="81" t="s">
        <v>37</v>
      </c>
      <c r="B32" s="82"/>
      <c r="C32" s="90">
        <f>C28+C30</f>
        <v>0</v>
      </c>
      <c r="D32" s="77"/>
      <c r="E32" s="78"/>
      <c r="H32" s="26">
        <v>2</v>
      </c>
    </row>
    <row r="33" spans="1:8" ht="18.75" customHeight="1" thickBot="1" x14ac:dyDescent="0.45">
      <c r="A33" s="83"/>
      <c r="B33" s="84"/>
      <c r="C33" s="91"/>
      <c r="D33" s="79"/>
      <c r="E33" s="80"/>
      <c r="H33" s="26">
        <v>3</v>
      </c>
    </row>
    <row r="34" spans="1:8" x14ac:dyDescent="0.4">
      <c r="A34" s="2"/>
      <c r="H34" s="26">
        <v>4</v>
      </c>
    </row>
    <row r="35" spans="1:8" ht="19.5" thickBot="1" x14ac:dyDescent="0.45">
      <c r="A35" s="10" t="s">
        <v>26</v>
      </c>
      <c r="H35" s="26">
        <v>5</v>
      </c>
    </row>
    <row r="36" spans="1:8" ht="19.5" thickBot="1" x14ac:dyDescent="0.45">
      <c r="A36" s="11"/>
      <c r="B36" s="31" t="s">
        <v>27</v>
      </c>
      <c r="C36" s="31" t="s">
        <v>28</v>
      </c>
      <c r="D36" s="47" t="s">
        <v>29</v>
      </c>
      <c r="E36" s="48"/>
      <c r="H36" s="26">
        <v>6</v>
      </c>
    </row>
    <row r="37" spans="1:8" ht="19.5" thickBot="1" x14ac:dyDescent="0.45">
      <c r="A37" s="28" t="s">
        <v>30</v>
      </c>
      <c r="B37" s="16">
        <f>C28</f>
        <v>0</v>
      </c>
      <c r="C37" s="16">
        <f>B37*(2/3)</f>
        <v>0</v>
      </c>
      <c r="D37" s="49"/>
      <c r="E37" s="50"/>
      <c r="H37" s="26">
        <v>7</v>
      </c>
    </row>
    <row r="38" spans="1:8" ht="19.5" thickBot="1" x14ac:dyDescent="0.45">
      <c r="A38" s="28" t="s">
        <v>31</v>
      </c>
      <c r="B38" s="16">
        <f>C30</f>
        <v>0</v>
      </c>
      <c r="C38" s="16">
        <f>B38</f>
        <v>0</v>
      </c>
      <c r="D38" s="51"/>
      <c r="E38" s="52"/>
      <c r="H38" s="27"/>
    </row>
    <row r="39" spans="1:8" ht="18.75" customHeight="1" x14ac:dyDescent="0.4">
      <c r="A39" s="57" t="s">
        <v>25</v>
      </c>
      <c r="B39" s="90">
        <f>B37+B38</f>
        <v>0</v>
      </c>
      <c r="C39" s="90">
        <f>ROUNDDOWN(C37+C38,-3)</f>
        <v>0</v>
      </c>
      <c r="D39" s="25" t="s">
        <v>40</v>
      </c>
      <c r="E39" s="20"/>
      <c r="H39" s="27"/>
    </row>
    <row r="40" spans="1:8" ht="19.5" thickBot="1" x14ac:dyDescent="0.45">
      <c r="A40" s="59"/>
      <c r="B40" s="91"/>
      <c r="C40" s="91"/>
      <c r="D40" s="83" t="str">
        <f>FIXED(IF(C39&gt;=75000,75000,C39),0)&amp;"円"</f>
        <v>0円</v>
      </c>
      <c r="E40" s="84"/>
    </row>
    <row r="41" spans="1:8" x14ac:dyDescent="0.4">
      <c r="A41" s="1"/>
      <c r="C41" s="32" t="str">
        <f>IF(C39&lt;75000,"※限度額以下です。75,000円以上になるよう申請してください。","")</f>
        <v>※限度額以下です。75,000円以上になるよう申請してください。</v>
      </c>
    </row>
    <row r="42" spans="1:8" x14ac:dyDescent="0.4">
      <c r="A42" s="2" t="s">
        <v>32</v>
      </c>
    </row>
    <row r="43" spans="1:8" x14ac:dyDescent="0.4">
      <c r="A43" s="2" t="s">
        <v>33</v>
      </c>
    </row>
    <row r="44" spans="1:8" x14ac:dyDescent="0.4">
      <c r="A44" s="2" t="s">
        <v>34</v>
      </c>
    </row>
    <row r="45" spans="1:8" x14ac:dyDescent="0.4">
      <c r="A45" s="12" t="s">
        <v>35</v>
      </c>
    </row>
    <row r="47" spans="1:8" x14ac:dyDescent="0.4">
      <c r="A47" s="1"/>
    </row>
    <row r="48" spans="1:8" x14ac:dyDescent="0.4">
      <c r="A48" s="13"/>
    </row>
  </sheetData>
  <sheetProtection sheet="1" objects="1" scenarios="1"/>
  <mergeCells count="30">
    <mergeCell ref="D37:E38"/>
    <mergeCell ref="A39:A40"/>
    <mergeCell ref="B39:B40"/>
    <mergeCell ref="C39:C40"/>
    <mergeCell ref="D40:E40"/>
    <mergeCell ref="A30:B31"/>
    <mergeCell ref="C30:C31"/>
    <mergeCell ref="A32:B33"/>
    <mergeCell ref="C32:C33"/>
    <mergeCell ref="D32:E33"/>
    <mergeCell ref="D36:E36"/>
    <mergeCell ref="D24:E24"/>
    <mergeCell ref="D25:E25"/>
    <mergeCell ref="D26:E26"/>
    <mergeCell ref="D27:E27"/>
    <mergeCell ref="B28:B29"/>
    <mergeCell ref="C28:C29"/>
    <mergeCell ref="D28:E29"/>
    <mergeCell ref="A16:B16"/>
    <mergeCell ref="D16:E16"/>
    <mergeCell ref="B17:B22"/>
    <mergeCell ref="C17:C22"/>
    <mergeCell ref="D17:E22"/>
    <mergeCell ref="D23:E23"/>
    <mergeCell ref="A11:F11"/>
    <mergeCell ref="A1:F1"/>
    <mergeCell ref="A4:F4"/>
    <mergeCell ref="D8:E8"/>
    <mergeCell ref="D9:E9"/>
    <mergeCell ref="D10:E10"/>
  </mergeCells>
  <phoneticPr fontId="22"/>
  <conditionalFormatting sqref="D40:E40">
    <cfRule type="cellIs" dxfId="1" priority="3" operator="lessThan">
      <formula>50000</formula>
    </cfRule>
  </conditionalFormatting>
  <conditionalFormatting sqref="C39:C40">
    <cfRule type="cellIs" dxfId="0" priority="2" operator="lessThan">
      <formula>50000</formula>
    </cfRule>
  </conditionalFormatting>
  <dataValidations count="1">
    <dataValidation type="list" allowBlank="1" showInputMessage="1" showErrorMessage="1" sqref="E31">
      <formula1>$H$31:$H$37</formula1>
    </dataValidation>
  </dataValidations>
  <pageMargins left="0.75" right="0.75" top="1" bottom="1" header="0.5" footer="0.5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除雪機械運転手の確保・育成</dc:title>
  <dc:creator>鳥取県庁</dc:creator>
  <cp:lastModifiedBy>網師本 教正</cp:lastModifiedBy>
  <cp:revision>2</cp:revision>
  <cp:lastPrinted>2021-10-01T00:18:01Z</cp:lastPrinted>
  <dcterms:created xsi:type="dcterms:W3CDTF">2021-10-01T00:09:00Z</dcterms:created>
  <dcterms:modified xsi:type="dcterms:W3CDTF">2023-05-23T07:50:10Z</dcterms:modified>
</cp:coreProperties>
</file>