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⑪予算・決算の回答・報告\10財政状況資料集\R5\04回答2022\"/>
    </mc:Choice>
  </mc:AlternateContent>
  <xr:revisionPtr revIDLastSave="0" documentId="13_ncr:1_{904737D3-3A9C-446A-A187-7FEB52FC8D5F}"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V33" i="12"/>
  <c r="Q3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O35" i="10"/>
  <c r="BW35" i="10"/>
  <c r="BE35" i="10"/>
  <c r="CO34" i="10"/>
  <c r="BW34" i="10"/>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<sst xmlns="http://schemas.openxmlformats.org/spreadsheetml/2006/main" count="1102" uniqueCount="606">
  <si>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</si>
  <si>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</si>
  <si>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</si>
  <si>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</si>
  <si>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</si>
  <si>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</si>
  <si>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</si>
  <si>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</si>
  <si>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</si>
  <si>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</si>
  <si>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</si>
  <si>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</si>
  <si>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</si>
  <si>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</si>
  <si>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</si>
  <si>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</si>
  <si>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</si>
  <si>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</si>
  <si>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</si>
  <si>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</si>
  <si>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</si>
  <si>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</si>
  <si>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</si>
  <si>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</si>
  <si>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</si>
  <si>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</si>
  <si>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</si>
  <si>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</si>
  <si>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</si>
  <si>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</si>
  <si>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</si>
  <si>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</si>
  <si>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</si>
  <si>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</si>
  <si>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</si>
  <si>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</si>
  <si>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</si>
  <si>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</si>
  <si>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</si>
  <si>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</si>
  <si>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</si>
  <si>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</si>
  <si>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</si>
  <si>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</si>
  <si>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</si>
  <si>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</si>
  <si>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</si>
  <si>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</si>
  <si>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</si>
  <si>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</si>
  <si>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</si>
  <si>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</si>
  <si>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</si>
  <si>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</si>
  <si>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</si>
  <si>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</si>
  <si>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</si>
  <si>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</si>
  <si>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</si>
  <si>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</si>
  <si>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</si>
  <si>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</si>
  <si>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</si>
  <si>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</si>
  <si>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</si>
  <si>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</si>
  <si>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</si>
  <si>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</si>
  <si>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</si>
  <si>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</si>
  <si>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</si>
  <si>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</si>
  <si>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</si>
  <si>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</si>
  <si>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</si>
  <si>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</si>
  <si>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</si>
  <si>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</si>
  <si>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</si>
  <si>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</si>
  <si>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</si>
  <si>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</si>
  <si>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</si>
  <si>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</si>
  <si>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</si>
  <si>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</si>
  <si>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</si>
  <si>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</si>
  <si>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</si>
  <si>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</si>
  <si>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</si>
  <si>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</si>
  <si>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</si>
  <si>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</si>
  <si>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</si>
  <si>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</si>
  <si>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</si>
  <si>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</si>
  <si>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</si>
  <si>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</si>
  <si>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</si>
  <si>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</si>
  <si>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</si>
  <si>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</si>
  <si>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</si>
  <si>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</si>
  <si>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</si>
  <si>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</si>
  <si>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</si>
  <si>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</si>
  <si>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</si>
  <si>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</si>
  <si>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</si>
  <si>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</si>
  <si>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</si>
  <si>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</si>
  <si>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</si>
  <si>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</si>
  <si>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</si>
  <si>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</si>
  <si>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</si>
  <si>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</si>
  <si>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</si>
  <si>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</si>
  <si>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</si>
  <si>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</si>
  <si>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</si>
  <si>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</si>
  <si>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</si>
  <si>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</si>
  <si>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</si>
  <si>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</si>
  <si>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</si>
  <si>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</si>
  <si>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</si>
  <si>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</si>
  <si>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</si>
  <si>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</si>
  <si>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</si>
  <si>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</si>
  <si>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</si>
  <si>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</si>
  <si>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</si>
  <si>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</si>
  <si>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</si>
  <si>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</si>
  <si>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</si>
  <si>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</si>
  <si>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</si>
  <si>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</si>
  <si>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</si>
  <si>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</si>
  <si>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</si>
  <si>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</si>
  <si>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</si>
  <si>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</si>
  <si>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</si>
  <si>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</si>
  <si>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</si>
  <si>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</si>
  <si>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</si>
  <si>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</si>
  <si>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</si>
  <si>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</si>
  <si>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</si>
  <si>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</si>
  <si>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</si>
  <si>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</si>
  <si>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</si>
  <si>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</si>
  <si>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</si>
  <si>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</si>
  <si>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</si>
  <si>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</si>
  <si>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</si>
  <si>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</si>
  <si>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</si>
  <si>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</si>
  <si>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</si>
  <si>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</si>
  <si>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</si>
  <si>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</si>
  <si>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</si>
  <si>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</si>
  <si>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</si>
  <si>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</si>
  <si>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</si>
  <si>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</si>
  <si>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</si>
  <si>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</si>
  <si>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</si>
  <si>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</si>
  <si>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</si>
  <si>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</si>
  <si>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</si>
  <si>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</si>
  <si>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</si>
  <si>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</si>
  <si>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</si>
  <si>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</si>
  <si>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</si>
  <si>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</si>
  <si>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</si>
  <si>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</si>
  <si>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</si>
  <si>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</si>
  <si>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</si>
  <si>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</si>
  <si>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</si>
  <si>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</si>
  <si>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</si>
  <si>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</si>
  <si>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</si>
  <si>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</si>
  <si>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</si>
  <si>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</si>
  <si>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</si>
  <si>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</si>
  <si>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</si>
  <si>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</si>
  <si>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</si>
  <si>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</si>
  <si>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</si>
  <si>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</si>
  <si>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</si>
  <si>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</si>
  <si>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</si>
  <si>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</si>
  <si>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</si>
  <si>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</si>
  <si>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</si>
  <si>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</si>
  <si>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</si>
  <si>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</si>
  <si>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</si>
  <si>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</si>
  <si>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</si>
  <si>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</si>
  <si>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</si>
  <si>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</si>
  <si>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</si>
  <si>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</si>
  <si>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</si>
  <si>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</si>
  <si>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</si>
  <si>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</si>
  <si>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</si>
  <si>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</si>
  <si>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</si>
  <si>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</si>
  <si>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</si>
  <si>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</si>
  <si>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</si>
  <si>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</si>
  <si>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</si>
  <si>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</si>
  <si>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</si>
  <si>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</si>
  <si>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</si>
  <si>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</si>
  <si>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</si>
  <si>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</si>
  <si>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</si>
  <si>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</si>
  <si>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</si>
  <si>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</si>
  <si>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</si>
  <si>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</si>
  <si>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</si>
  <si>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</si>
  <si>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</si>
  <si>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</si>
  <si>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</si>
  <si>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</si>
  <si>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</si>
  <si>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</si>
  <si>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</si>
  <si>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</si>
  <si>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</si>
  <si>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</si>
  <si>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</si>
  <si>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</si>
  <si>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</si>
  <si>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</si>
  <si>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</si>
  <si>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</si>
  <si>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</si>
  <si>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</si>
  <si>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</si>
  <si>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</si>
  <si>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</si>
  <si>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</si>
  <si>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</si>
  <si>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</si>
  <si>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</si>
  <si>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</si>
  <si>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</si>
  <si>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</si>
  <si>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</si>
  <si>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</si>
  <si>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</si>
  <si>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</si>
  <si>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</si>
  <si>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</si>
  <si>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</si>
  <si>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</si>
  <si>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</si>
  <si>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</si>
  <si>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</si>
  <si>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</si>
  <si>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</si>
  <si>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</si>
  <si>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</si>
  <si>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</si>
  <si>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</si>
  <si>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</si>
  <si>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</si>
  <si>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</si>
  <si>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</si>
  <si>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</si>
  <si>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</si>
  <si>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</si>
  <si>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</si>
  <si>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</si>
  <si>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</si>
  <si>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</si>
  <si>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</si>
  <si>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</si>
  <si>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</si>
  <si>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</si>
  <si>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</si>
  <si>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</si>
  <si>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</si>
  <si>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</si>
  <si>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</si>
  <si>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</si>
  <si>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</si>
  <si>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</si>
  <si>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</si>
  <si>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</si>
  <si>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</si>
  <si>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</si>
  <si>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</si>
  <si>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</si>
  <si>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</si>
  <si>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</si>
  <si>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</si>
  <si>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</si>
  <si>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</si>
  <si>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</si>
  <si>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</si>
  <si>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</si>
  <si>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</si>
  <si>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</si>
  <si>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</si>
  <si>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</si>
  <si>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</si>
  <si>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</si>
  <si>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</si>
  <si>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</si>
  <si>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</si>
  <si>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</si>
  <si>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</si>
  <si>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</si>
  <si>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</si>
  <si>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</si>
  <si>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</si>
  <si>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</si>
  <si>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</si>
  <si>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</si>
  <si>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</si>
  <si>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</si>
  <si>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</si>
  <si>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</si>
  <si>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</si>
  <si>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</si>
  <si>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</si>
  <si>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</si>
  <si>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</si>
  <si>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</si>
  <si>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</si>
  <si>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</si>
  <si>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</si>
  <si>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</si>
  <si>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</si>
  <si>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</si>
  <si>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</si>
  <si>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</si>
  <si>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</si>
  <si>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</si>
  <si>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</si>
  <si>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</si>
  <si>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</si>
  <si>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</si>
  <si>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</si>
  <si>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</si>
  <si>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</si>
  <si>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</si>
  <si>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高齢者及び障がい者住宅整備資金貸付事業特別会計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</si>
  <si>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</si>
  <si>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</si>
  <si>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</si>
  <si>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</si>
  <si>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</si>
  <si>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</si>
  <si>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</si>
  <si>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</si>
  <si>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</si>
  <si>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</si>
  <si>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</si>
  <si>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</si>
  <si>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</si>
  <si>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</si>
  <si>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</si>
  <si>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</si>
  <si>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</si>
  <si>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国民宿舎事業特別会計</t>
    <phoneticPr fontId="5"/>
  </si>
  <si>
    <t>法適用企業</t>
    <phoneticPr fontId="5"/>
  </si>
  <si>
    <t>水道事業特別会計</t>
    <phoneticPr fontId="5"/>
  </si>
  <si>
    <t>法適用企業</t>
    <phoneticPr fontId="5"/>
  </si>
  <si>
    <t>下水道事業特別会計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</si>
  <si>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</si>
  <si>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</si>
  <si>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</si>
  <si>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</si>
  <si>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</si>
  <si>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</si>
  <si>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</si>
  <si>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</si>
  <si>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</si>
  <si>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</si>
  <si>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</si>
  <si>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</si>
  <si>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</si>
  <si>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</si>
  <si>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</si>
  <si>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</si>
  <si>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</si>
  <si>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</si>
  <si>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</si>
  <si>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</si>
  <si>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</si>
  <si>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</si>
  <si>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</si>
  <si>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</si>
  <si>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</si>
  <si>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</si>
  <si>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</si>
  <si>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</si>
  <si>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</si>
  <si>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</si>
  <si>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</si>
  <si>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</si>
  <si>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</si>
  <si>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</si>
  <si>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</si>
  <si>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</si>
  <si>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</si>
  <si>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</si>
  <si>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</si>
  <si>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</si>
  <si>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</si>
  <si>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</si>
  <si>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</si>
  <si>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</si>
  <si>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</si>
  <si>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</si>
  <si>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</si>
  <si>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</si>
  <si>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</si>
  <si>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</si>
  <si>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</si>
  <si>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</si>
  <si>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</si>
  <si>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</si>
  <si>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</si>
  <si>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</si>
  <si>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</si>
  <si>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</si>
  <si>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</si>
  <si>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</si>
  <si>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</si>
  <si>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</si>
  <si>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</si>
  <si>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</si>
  <si>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</si>
  <si>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</si>
  <si>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</si>
  <si>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</si>
  <si>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</si>
  <si>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</si>
  <si>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</si>
  <si>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</si>
  <si>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</si>
  <si>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</si>
  <si>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</si>
  <si>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</si>
  <si>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</si>
  <si>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</si>
  <si>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</si>
  <si>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</si>
  <si>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</si>
  <si>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</si>
  <si>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</si>
  <si>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</si>
  <si>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</si>
  <si>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</si>
  <si>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</si>
  <si>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</si>
  <si>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</si>
  <si>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</si>
  <si>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</si>
  <si>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</si>
  <si>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</si>
  <si>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</si>
  <si>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</si>
  <si>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</si>
  <si>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</si>
  <si>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</si>
  <si>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</si>
  <si>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</si>
  <si>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</si>
  <si>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</si>
  <si>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</si>
  <si>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</si>
  <si>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</si>
  <si>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</si>
  <si>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</si>
  <si>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</si>
  <si>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</si>
  <si>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</si>
  <si>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</si>
  <si>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</si>
  <si>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</si>
  <si>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</si>
  <si>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</si>
  <si>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</si>
  <si>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</si>
  <si>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</si>
  <si>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</si>
  <si>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</si>
  <si>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</si>
  <si>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</si>
  <si>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</si>
  <si>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</si>
  <si>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</si>
  <si>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</si>
  <si>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</si>
  <si>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</si>
  <si>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</si>
  <si>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</si>
  <si>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</si>
  <si>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</si>
  <si>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</si>
  <si>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</si>
  <si>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</si>
  <si>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</si>
  <si>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</si>
  <si>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</si>
  <si>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</si>
  <si>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</si>
  <si>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</si>
  <si>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</si>
  <si>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</si>
  <si>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</si>
  <si>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</si>
  <si>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</si>
  <si>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</si>
  <si>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</si>
  <si>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</si>
  <si>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</si>
  <si>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0.72</t>
  </si>
  <si>
    <t>水道事業特別会計</t>
  </si>
  <si>
    <t>一般会計</t>
  </si>
  <si>
    <t>下水道事業特別会計</t>
  </si>
  <si>
    <t>介護保険特別会計</t>
  </si>
  <si>
    <t>国民健康保険事業特別会計</t>
  </si>
  <si>
    <t>温泉事業特別会計</t>
  </si>
  <si>
    <t>後期高齢者医療特別会計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</si>
  <si>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</si>
  <si>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</si>
  <si>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</si>
  <si>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</si>
  <si>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</si>
  <si>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</si>
  <si>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</si>
  <si>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</si>
  <si>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</si>
  <si>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鳥取県町村総合事務組合</t>
    <phoneticPr fontId="2"/>
  </si>
  <si>
    <t>鳥取中部ふるさと広域連合</t>
    <phoneticPr fontId="2"/>
  </si>
  <si>
    <t>一般会計</t>
    <phoneticPr fontId="2"/>
  </si>
  <si>
    <t>中部ふるさと市町村圏振興事業特別会計</t>
    <phoneticPr fontId="2"/>
  </si>
  <si>
    <t>交通災害共済事業特別会計</t>
    <phoneticPr fontId="2"/>
  </si>
  <si>
    <t>鳥取県後期高齢者医療広域連合</t>
    <phoneticPr fontId="2"/>
  </si>
  <si>
    <t>後期高齢者医療特別会計</t>
    <phoneticPr fontId="2"/>
  </si>
  <si>
    <t>湯梨浜町土地開発公社</t>
    <rPh sb="0" eb="10">
      <t>ユリハマチョウトチカイハツコウシャ</t>
    </rPh>
    <phoneticPr fontId="2"/>
  </si>
  <si>
    <t>一般財団法人ゆりはま温泉公社</t>
    <rPh sb="0" eb="6">
      <t>イッパンザイダンホウジン</t>
    </rPh>
    <rPh sb="10" eb="14">
      <t>オンセンコウシャ</t>
    </rPh>
    <phoneticPr fontId="2"/>
  </si>
  <si>
    <t>鳥取中央有線放送株式会社</t>
    <rPh sb="0" eb="8">
      <t>トットリチュウオウユウセンホウソウ</t>
    </rPh>
    <rPh sb="8" eb="12">
      <t>カブシキカイシャ</t>
    </rPh>
    <phoneticPr fontId="2"/>
  </si>
  <si>
    <t>-</t>
    <phoneticPr fontId="2"/>
  </si>
  <si>
    <t>ふるさと振興まちづくり基金</t>
    <phoneticPr fontId="2"/>
  </si>
  <si>
    <t>定住促進住宅整備基金</t>
    <phoneticPr fontId="2"/>
  </si>
  <si>
    <t>ふるさと湯梨浜応援基金</t>
    <phoneticPr fontId="2"/>
  </si>
  <si>
    <t>公共施設等建設基金</t>
    <phoneticPr fontId="2"/>
  </si>
  <si>
    <t>ふるさと農村活性化基金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</si>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</sst>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F4A7-4492-B182-F1F89C520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178657</c:v>
                </c:pt>
                <c:pt idx="1">
                  <c:v>74424</c:v>
                </c:pt>
                <c:pt idx="2">
                  <c:v>112795</c:v>
                </c:pt>
                <c:pt idx="3">
                  <c:v>66922</c:v>
                </c:pt>
                <c:pt idx="4">
                  <c:v>75582</c:v>
                </c:pt>
              </c:numCache>
            </c:numRef>
          </c:val>
          <c:smooth val="0"/>
          <c:extLst>
            <c:ext xmlns:c16="http://schemas.microsoft.com/office/drawing/2014/chart" uri="{C3380CC4-5D6E-409C-BE32-E72D297353CC}">
              <c16:uniqueId val="{00000001-F4A7-4492-B182-F1F89C5205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3.87</c:v>
                </c:pt>
                <c:pt idx="2">
                  <c:v>4.3600000000000003</c:v>
                </c:pt>
                <c:pt idx="3">
                  <c:v>4.8099999999999996</c:v>
                </c:pt>
                <c:pt idx="4">
                  <c:v>5.15</c:v>
                </c:pt>
              </c:numCache>
            </c:numRef>
          </c:val>
          <c:extLst>
            <c:ext xmlns:c16="http://schemas.microsoft.com/office/drawing/2014/chart" uri="{C3380CC4-5D6E-409C-BE32-E72D297353CC}">
              <c16:uniqueId val="{00000000-FF1C-42E7-BE49-296DB13971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42.39</c:v>
                </c:pt>
                <c:pt idx="1">
                  <c:v>40.57</c:v>
                </c:pt>
                <c:pt idx="2">
                  <c:v>38.72</c:v>
                </c:pt>
                <c:pt idx="3">
                  <c:v>37.49</c:v>
                </c:pt>
                <c:pt idx="4">
                  <c:v>38.15</c:v>
                </c:pt>
              </c:numCache>
            </c:numRef>
          </c:val>
          <c:extLst>
            <c:ext xmlns:c16="http://schemas.microsoft.com/office/drawing/2014/chart" uri="{C3380CC4-5D6E-409C-BE32-E72D297353CC}">
              <c16:uniqueId val="{00000001-FF1C-42E7-BE49-296DB13971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-0.72</c:v>
                </c:pt>
                <c:pt idx="1">
                  <c:v>2.17</c:v>
                </c:pt>
                <c:pt idx="2">
                  <c:v>6.5</c:v>
                </c:pt>
                <c:pt idx="3">
                  <c:v>4.58</c:v>
                </c:pt>
                <c:pt idx="4">
                  <c:v>3.91</c:v>
                </c:pt>
              </c:numCache>
            </c:numRef>
          </c:val>
          <c:smooth val="0"/>
          <c:extLst>
            <c:ext xmlns:c16="http://schemas.microsoft.com/office/drawing/2014/chart" uri="{C3380CC4-5D6E-409C-BE32-E72D297353CC}">
              <c16:uniqueId val="{00000002-FF1C-42E7-BE49-296DB13971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8.06</c:v>
                </c:pt>
                <c:pt idx="2">
                  <c:v>#N/A</c:v>
                </c:pt>
                <c:pt idx="3">
                  <c:v>7.89</c:v>
                </c:pt>
                <c:pt idx="4">
                  <c:v>#N/A</c:v>
                </c:pt>
                <c:pt idx="5">
                  <c:v>7.4</c:v>
                </c:pt>
                <c:pt idx="6">
                  <c:v>#N/A</c:v>
                </c:pt>
                <c:pt idx="7">
                  <c:v>7.84</c:v>
                </c:pt>
                <c:pt idx="8">
                  <c:v>#N/A</c:v>
                </c:pt>
                <c:pt idx="9">
                  <c:v>0</c:v>
                </c:pt>
              </c:numCache>
            </c:numRef>
          </c:val>
          <c:extLst>
            <c:ext xmlns:c16="http://schemas.microsoft.com/office/drawing/2014/chart" uri="{C3380CC4-5D6E-409C-BE32-E72D297353CC}">
              <c16:uniqueId val="{00000000-6485-40DC-B389-BD1F570952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5-40DC-B389-BD1F5709527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85-40DC-B389-BD1F570952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85-40DC-B389-BD1F5709527D}"/>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0.08</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485-40DC-B389-BD1F5709527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0.14000000000000001</c:v>
                </c:pt>
                <c:pt idx="4">
                  <c:v>#N/A</c:v>
                </c:pt>
                <c:pt idx="5">
                  <c:v>0.04</c:v>
                </c:pt>
                <c:pt idx="6">
                  <c:v>#N/A</c:v>
                </c:pt>
                <c:pt idx="7">
                  <c:v>0.36</c:v>
                </c:pt>
                <c:pt idx="8">
                  <c:v>#N/A</c:v>
                </c:pt>
                <c:pt idx="9">
                  <c:v>0.39</c:v>
                </c:pt>
              </c:numCache>
            </c:numRef>
          </c:val>
          <c:extLst>
            <c:ext xmlns:c16="http://schemas.microsoft.com/office/drawing/2014/chart" uri="{C3380CC4-5D6E-409C-BE32-E72D297353CC}">
              <c16:uniqueId val="{00000005-6485-40DC-B389-BD1F570952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17.72</c:v>
                </c:pt>
                <c:pt idx="2">
                  <c:v>#N/A</c:v>
                </c:pt>
                <c:pt idx="3">
                  <c:v>1.27</c:v>
                </c:pt>
                <c:pt idx="4">
                  <c:v>#N/A</c:v>
                </c:pt>
                <c:pt idx="5">
                  <c:v>0.45</c:v>
                </c:pt>
                <c:pt idx="6">
                  <c:v>#N/A</c:v>
                </c:pt>
                <c:pt idx="7">
                  <c:v>7.0000000000000007E-2</c:v>
                </c:pt>
                <c:pt idx="8">
                  <c:v>#N/A</c:v>
                </c:pt>
                <c:pt idx="9">
                  <c:v>0.59</c:v>
                </c:pt>
              </c:numCache>
            </c:numRef>
          </c:val>
          <c:extLst>
            <c:ext xmlns:c16="http://schemas.microsoft.com/office/drawing/2014/chart" uri="{C3380CC4-5D6E-409C-BE32-E72D297353CC}">
              <c16:uniqueId val="{00000006-6485-40DC-B389-BD1F5709527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1.45</c:v>
                </c:pt>
                <c:pt idx="8">
                  <c:v>#N/A</c:v>
                </c:pt>
                <c:pt idx="9">
                  <c:v>0.85</c:v>
                </c:pt>
              </c:numCache>
            </c:numRef>
          </c:val>
          <c:extLst>
            <c:ext xmlns:c16="http://schemas.microsoft.com/office/drawing/2014/chart" uri="{C3380CC4-5D6E-409C-BE32-E72D297353CC}">
              <c16:uniqueId val="{00000007-6485-40DC-B389-BD1F570952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3.37</c:v>
                </c:pt>
                <c:pt idx="2">
                  <c:v>#N/A</c:v>
                </c:pt>
                <c:pt idx="3">
                  <c:v>3.86</c:v>
                </c:pt>
                <c:pt idx="4">
                  <c:v>#N/A</c:v>
                </c:pt>
                <c:pt idx="5">
                  <c:v>4.3600000000000003</c:v>
                </c:pt>
                <c:pt idx="6">
                  <c:v>#N/A</c:v>
                </c:pt>
                <c:pt idx="7">
                  <c:v>4.8</c:v>
                </c:pt>
                <c:pt idx="8">
                  <c:v>#N/A</c:v>
                </c:pt>
                <c:pt idx="9">
                  <c:v>5.14</c:v>
                </c:pt>
              </c:numCache>
            </c:numRef>
          </c:val>
          <c:extLst>
            <c:ext xmlns:c16="http://schemas.microsoft.com/office/drawing/2014/chart" uri="{C3380CC4-5D6E-409C-BE32-E72D297353CC}">
              <c16:uniqueId val="{00000008-6485-40DC-B389-BD1F5709527D}"/>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8.0299999999999994</c:v>
                </c:pt>
              </c:numCache>
            </c:numRef>
          </c:val>
          <c:extLst>
            <c:ext xmlns:c16="http://schemas.microsoft.com/office/drawing/2014/chart" uri="{C3380CC4-5D6E-409C-BE32-E72D297353CC}">
              <c16:uniqueId val="{00000009-6485-40DC-B389-BD1F570952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1305</c:v>
                </c:pt>
                <c:pt idx="5">
                  <c:v>1216</c:v>
                </c:pt>
                <c:pt idx="8">
                  <c:v>1178</c:v>
                </c:pt>
                <c:pt idx="11">
                  <c:v>1097</c:v>
                </c:pt>
                <c:pt idx="14">
                  <c:v>1140</c:v>
                </c:pt>
              </c:numCache>
            </c:numRef>
          </c:val>
          <c:extLst>
            <c:ext xmlns:c16="http://schemas.microsoft.com/office/drawing/2014/chart" uri="{C3380CC4-5D6E-409C-BE32-E72D297353CC}">
              <c16:uniqueId val="{00000000-879B-46D4-ADBA-146B885C17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9B-46D4-ADBA-146B885C17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2-879B-46D4-ADBA-146B885C17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27</c:v>
                </c:pt>
                <c:pt idx="6">
                  <c:v>30</c:v>
                </c:pt>
                <c:pt idx="9">
                  <c:v>33</c:v>
                </c:pt>
                <c:pt idx="12">
                  <c:v>40</c:v>
                </c:pt>
              </c:numCache>
            </c:numRef>
          </c:val>
          <c:extLst>
            <c:ext xmlns:c16="http://schemas.microsoft.com/office/drawing/2014/chart" uri="{C3380CC4-5D6E-409C-BE32-E72D297353CC}">
              <c16:uniqueId val="{00000003-879B-46D4-ADBA-146B885C17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587</c:v>
                </c:pt>
                <c:pt idx="3">
                  <c:v>562</c:v>
                </c:pt>
                <c:pt idx="6">
                  <c:v>517</c:v>
                </c:pt>
                <c:pt idx="9">
                  <c:v>527</c:v>
                </c:pt>
                <c:pt idx="12">
                  <c:v>371</c:v>
                </c:pt>
              </c:numCache>
            </c:numRef>
          </c:val>
          <c:extLst>
            <c:ext xmlns:c16="http://schemas.microsoft.com/office/drawing/2014/chart" uri="{C3380CC4-5D6E-409C-BE32-E72D297353CC}">
              <c16:uniqueId val="{00000004-879B-46D4-ADBA-146B885C17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9B-46D4-ADBA-146B885C17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9B-46D4-ADBA-146B885C17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1259</c:v>
                </c:pt>
                <c:pt idx="3">
                  <c:v>1072</c:v>
                </c:pt>
                <c:pt idx="6">
                  <c:v>934</c:v>
                </c:pt>
                <c:pt idx="9">
                  <c:v>918</c:v>
                </c:pt>
                <c:pt idx="12">
                  <c:v>1028</c:v>
                </c:pt>
              </c:numCache>
            </c:numRef>
          </c:val>
          <c:extLst>
            <c:ext xmlns:c16="http://schemas.microsoft.com/office/drawing/2014/chart" uri="{C3380CC4-5D6E-409C-BE32-E72D297353CC}">
              <c16:uniqueId val="{00000007-879B-46D4-ADBA-146B885C17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562</c:v>
                </c:pt>
                <c:pt idx="2">
                  <c:v>#N/A</c:v>
                </c:pt>
                <c:pt idx="3">
                  <c:v>#N/A</c:v>
                </c:pt>
                <c:pt idx="4">
                  <c:v>447</c:v>
                </c:pt>
                <c:pt idx="5">
                  <c:v>#N/A</c:v>
                </c:pt>
                <c:pt idx="6">
                  <c:v>#N/A</c:v>
                </c:pt>
                <c:pt idx="7">
                  <c:v>304</c:v>
                </c:pt>
                <c:pt idx="8">
                  <c:v>#N/A</c:v>
                </c:pt>
                <c:pt idx="9">
                  <c:v>#N/A</c:v>
                </c:pt>
                <c:pt idx="10">
                  <c:v>382</c:v>
                </c:pt>
                <c:pt idx="11">
                  <c:v>#N/A</c:v>
                </c:pt>
                <c:pt idx="12">
                  <c:v>#N/A</c:v>
                </c:pt>
                <c:pt idx="13">
                  <c:v>300</c:v>
                </c:pt>
                <c:pt idx="14">
                  <c:v>#N/A</c:v>
                </c:pt>
              </c:numCache>
            </c:numRef>
          </c:val>
          <c:smooth val="0"/>
          <c:extLst>
            <c:ext xmlns:c16="http://schemas.microsoft.com/office/drawing/2014/chart" uri="{C3380CC4-5D6E-409C-BE32-E72D297353CC}">
              <c16:uniqueId val="{00000008-879B-46D4-ADBA-146B885C17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13189</c:v>
                </c:pt>
                <c:pt idx="5">
                  <c:v>12519</c:v>
                </c:pt>
                <c:pt idx="8">
                  <c:v>12753</c:v>
                </c:pt>
                <c:pt idx="11">
                  <c:v>12710</c:v>
                </c:pt>
                <c:pt idx="14">
                  <c:v>12034</c:v>
                </c:pt>
              </c:numCache>
            </c:numRef>
          </c:val>
          <c:extLst>
            <c:ext xmlns:c16="http://schemas.microsoft.com/office/drawing/2014/chart" uri="{C3380CC4-5D6E-409C-BE32-E72D297353CC}">
              <c16:uniqueId val="{00000000-DDF3-4BE3-9050-48CCCE2FBA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3</c:v>
                </c:pt>
                <c:pt idx="8">
                  <c:v>75</c:v>
                </c:pt>
                <c:pt idx="11">
                  <c:v>75</c:v>
                </c:pt>
                <c:pt idx="14">
                  <c:v>97</c:v>
                </c:pt>
              </c:numCache>
            </c:numRef>
          </c:val>
          <c:extLst>
            <c:ext xmlns:c16="http://schemas.microsoft.com/office/drawing/2014/chart" uri="{C3380CC4-5D6E-409C-BE32-E72D297353CC}">
              <c16:uniqueId val="{00000001-DDF3-4BE3-9050-48CCCE2FBA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4271</c:v>
                </c:pt>
                <c:pt idx="5">
                  <c:v>4103</c:v>
                </c:pt>
                <c:pt idx="8">
                  <c:v>4105</c:v>
                </c:pt>
                <c:pt idx="11">
                  <c:v>4309</c:v>
                </c:pt>
                <c:pt idx="14">
                  <c:v>4299</c:v>
                </c:pt>
              </c:numCache>
            </c:numRef>
          </c:val>
          <c:extLst>
            <c:ext xmlns:c16="http://schemas.microsoft.com/office/drawing/2014/chart" uri="{C3380CC4-5D6E-409C-BE32-E72D297353CC}">
              <c16:uniqueId val="{00000002-DDF3-4BE3-9050-48CCCE2FBA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3-4BE3-9050-48CCCE2FBA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F3-4BE3-9050-48CCCE2FBA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3-4BE3-9050-48CCCE2FBA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1000</c:v>
                </c:pt>
                <c:pt idx="3">
                  <c:v>933</c:v>
                </c:pt>
                <c:pt idx="6">
                  <c:v>894</c:v>
                </c:pt>
                <c:pt idx="9">
                  <c:v>878</c:v>
                </c:pt>
                <c:pt idx="12">
                  <c:v>845</c:v>
                </c:pt>
              </c:numCache>
            </c:numRef>
          </c:val>
          <c:extLst>
            <c:ext xmlns:c16="http://schemas.microsoft.com/office/drawing/2014/chart" uri="{C3380CC4-5D6E-409C-BE32-E72D297353CC}">
              <c16:uniqueId val="{00000006-DDF3-4BE3-9050-48CCCE2FBA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274</c:v>
                </c:pt>
                <c:pt idx="3">
                  <c:v>322</c:v>
                </c:pt>
                <c:pt idx="6">
                  <c:v>303</c:v>
                </c:pt>
                <c:pt idx="9">
                  <c:v>265</c:v>
                </c:pt>
                <c:pt idx="12">
                  <c:v>241</c:v>
                </c:pt>
              </c:numCache>
            </c:numRef>
          </c:val>
          <c:extLst>
            <c:ext xmlns:c16="http://schemas.microsoft.com/office/drawing/2014/chart" uri="{C3380CC4-5D6E-409C-BE32-E72D297353CC}">
              <c16:uniqueId val="{00000007-DDF3-4BE3-9050-48CCCE2FBA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4508</c:v>
                </c:pt>
                <c:pt idx="3">
                  <c:v>4036</c:v>
                </c:pt>
                <c:pt idx="6">
                  <c:v>3618</c:v>
                </c:pt>
                <c:pt idx="9">
                  <c:v>3362</c:v>
                </c:pt>
                <c:pt idx="12">
                  <c:v>2791</c:v>
                </c:pt>
              </c:numCache>
            </c:numRef>
          </c:val>
          <c:extLst>
            <c:ext xmlns:c16="http://schemas.microsoft.com/office/drawing/2014/chart" uri="{C3380CC4-5D6E-409C-BE32-E72D297353CC}">
              <c16:uniqueId val="{00000008-DDF3-4BE3-9050-48CCCE2FBA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DDF3-4BE3-9050-48CCCE2FBA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13026</c:v>
                </c:pt>
                <c:pt idx="3">
                  <c:v>12638</c:v>
                </c:pt>
                <c:pt idx="6">
                  <c:v>12960</c:v>
                </c:pt>
                <c:pt idx="9">
                  <c:v>13127</c:v>
                </c:pt>
                <c:pt idx="12">
                  <c:v>12717</c:v>
                </c:pt>
              </c:numCache>
            </c:numRef>
          </c:val>
          <c:extLst>
            <c:ext xmlns:c16="http://schemas.microsoft.com/office/drawing/2014/chart" uri="{C3380CC4-5D6E-409C-BE32-E72D297353CC}">
              <c16:uniqueId val="{0000000A-DDF3-4BE3-9050-48CCCE2FBA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1344</c:v>
                </c:pt>
                <c:pt idx="2">
                  <c:v>#N/A</c:v>
                </c:pt>
                <c:pt idx="3">
                  <c:v>#N/A</c:v>
                </c:pt>
                <c:pt idx="4">
                  <c:v>1308</c:v>
                </c:pt>
                <c:pt idx="5">
                  <c:v>#N/A</c:v>
                </c:pt>
                <c:pt idx="6">
                  <c:v>#N/A</c:v>
                </c:pt>
                <c:pt idx="7">
                  <c:v>847</c:v>
                </c:pt>
                <c:pt idx="8">
                  <c:v>#N/A</c:v>
                </c:pt>
                <c:pt idx="9">
                  <c:v>#N/A</c:v>
                </c:pt>
                <c:pt idx="10">
                  <c:v>540</c:v>
                </c:pt>
                <c:pt idx="11">
                  <c:v>#N/A</c:v>
                </c:pt>
                <c:pt idx="12">
                  <c:v>#N/A</c:v>
                </c:pt>
                <c:pt idx="13">
                  <c:v>164</c:v>
                </c:pt>
                <c:pt idx="14">
                  <c:v>#N/A</c:v>
                </c:pt>
              </c:numCache>
            </c:numRef>
          </c:val>
          <c:smooth val="0"/>
          <c:extLst>
            <c:ext xmlns:c16="http://schemas.microsoft.com/office/drawing/2014/chart" uri="{C3380CC4-5D6E-409C-BE32-E72D297353CC}">
              <c16:uniqueId val="{0000000B-DDF3-4BE3-9050-48CCCE2FBA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2392</c:v>
                </c:pt>
                <c:pt idx="1">
                  <c:v>2392</c:v>
                </c:pt>
                <c:pt idx="2">
                  <c:v>2392</c:v>
                </c:pt>
              </c:numCache>
            </c:numRef>
          </c:val>
          <c:extLst>
            <c:ext xmlns:c16="http://schemas.microsoft.com/office/drawing/2014/chart" uri="{C3380CC4-5D6E-409C-BE32-E72D297353CC}">
              <c16:uniqueId val="{00000000-83D8-4375-99DA-0322C16CC1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1096</c:v>
                </c:pt>
                <c:pt idx="1">
                  <c:v>1267</c:v>
                </c:pt>
                <c:pt idx="2">
                  <c:v>1212</c:v>
                </c:pt>
              </c:numCache>
            </c:numRef>
          </c:val>
          <c:extLst>
            <c:ext xmlns:c16="http://schemas.microsoft.com/office/drawing/2014/chart" uri="{C3380CC4-5D6E-409C-BE32-E72D297353CC}">
              <c16:uniqueId val="{00000001-83D8-4375-99DA-0322C16CC1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2218</c:v>
                </c:pt>
                <c:pt idx="1">
                  <c:v>2214</c:v>
                </c:pt>
                <c:pt idx="2">
                  <c:v>2230</c:v>
                </c:pt>
              </c:numCache>
            </c:numRef>
          </c:val>
          <c:extLst>
            <c:ext xmlns:c16="http://schemas.microsoft.com/office/drawing/2014/chart" uri="{C3380CC4-5D6E-409C-BE32-E72D297353CC}">
              <c16:uniqueId val="{00000002-83D8-4375-99DA-0322C16CC1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大規模事業の財源とした地方債の償還が始まったことから元利償還金が増加しましたが、公営企業債の元利償還金に対する繰入金が下水道事業会計の地方公営企業法適用のため減少したことで、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今後も繰上償還を含め、地方債現在高の適正管理に努めていきます。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将来負担額については▽一般会計等に係る地方債の現在高は、地方債発行額が償還額を上回り減少▽下水道事業会計の地方公営企業法適用により、公営企業債等繰入見込額が減少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年度と比較して減少しました。将来負担比率の分子が減少しているのは、これらの影響によるものです。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今後は、地方債の現在高を適切に管理していくことで、仮に基金を取り崩すことになった場合でも、将来負担比率が急激に悪化しないようにバランスを考えて財政運営を行います。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万円取り崩したことが大きく影響し、その他特定目的基金の残高は増えたものの、基金全体としては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上剰余金を生じた場合には、繰上償還の財源としているため、基金に積み立てる財源をねん出して予算化することが困難となっています。このため、基金残高については、その他特定目的基金への積み立てにより短期的に微増することはあっても、長期的には減少することを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・ふるさと振興まちづくり基金＝均衡ある町勢の発展のため、地域住民の連帯の強化または地域の特性を生かしたまちづくりを推進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・ふるさと湯梨浜応援基金＝寄付金を募り、教育や子育て支援の向上、次世代へ引き継ぐべき地域資源の保全、活用等を図る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・公共施設等建設基金＝社会福祉施設、社会教育施設、学校、庁舎などの施設の建設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・ふるさと農村活性化基金＝地域農村の活性化のため、地域住民が共同して行う農業用用排水施設等の維持および強化に係る活動等を推進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・定住促進住宅基金＝計画している大規模事業の財源にするため積み立てたことにより増加しました。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・ふるさと湯梨浜応援基金＝事業のため年度当初の基金残高を全額取り崩しましたが、新規の寄附金を積み立てたことにより増加しました。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・ふるさと農村活性化基金＝農業基盤整備の事業の財源として充当するための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・各基金の設置目的を踏まえて、有効活用して事業進めていきます。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運用収益のみを積み立てました。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ばらくは積み立てを行う余力がないことを見込んでいます。繰上償還が一区切りした後で、財政調整基金への積み立てを予定していることから、その間に大幅に取り崩すことがないように、財政運営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地方債の償還計画を踏まえ、その償還のピークに備え積み立てを行い、ピーク時には公債費がほかの経費を圧迫しないように取り崩しを行います。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年度国勢調査で</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に加え、小規模の農林水産業者や商工業者が多いことから、財政基盤が弱く、類似団体平均を大きく下回っています。今後、町内の産業の強靭化を図るとともに、企業誘致を進めることで、長期かつ持続的な自主財源の増額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財政力指数＝自治体の自主財源の余力を示す指標のことです。数値が高いほど、その自治体の自主財源の割合が高く、財政状況に余裕があることを示します。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電気料金の高騰により物件費が膨らみ、令和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数値が悪化しました。近年は繰上償還で公債費を減少させていることから、類似団体平均に近い形で推移しています。今後も公債費を抑制しながら、事業の縮小・廃止・統合を進めて、経常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経常収支比率＝税金などの収入に対し、人件費や社会保障費など削減が難しい支出が、どの程度占めるかを表す指標です。数値が高いほど自由に使えるお金が少ないことを示します。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128778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094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0947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349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64</xdr:row>
      <xdr:rowOff>155194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135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電気料金の高騰および公共施設の除却により物件費が膨らみました。この影響で類似団体より高い数値となっています。今後は業務の効率化を進めることで、経費の削減に努めます。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27552</xdr:rowOff>
    </xdr:from>
    <xdr:to>
      <xdr:col>23</xdr:col>
      <xdr:colOff>133350</xdr:colOff>
      <xdr:row>85</xdr:row>
      <xdr:rowOff>73109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00802"/>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28635</xdr:rowOff>
    </xdr:from>
    <xdr:to>
      <xdr:col>19</xdr:col>
      <xdr:colOff>133350</xdr:colOff>
      <xdr:row>85</xdr:row>
      <xdr:rowOff>27552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30435"/>
          <a:ext cx="889000" cy="1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108068</xdr:rowOff>
    </xdr:from>
    <xdr:to>
      <xdr:col>15</xdr:col>
      <xdr:colOff>82550</xdr:colOff>
      <xdr:row>84</xdr:row>
      <xdr:rowOff>28635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6968"/>
          <a:ext cx="889000" cy="2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63773</xdr:rowOff>
    </xdr:from>
    <xdr:to>
      <xdr:col>11</xdr:col>
      <xdr:colOff>31750</xdr:colOff>
      <xdr:row>82</xdr:row>
      <xdr:rowOff>108068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22673"/>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22309</xdr:rowOff>
    </xdr:from>
    <xdr:to>
      <xdr:col>23</xdr:col>
      <xdr:colOff>184150</xdr:colOff>
      <xdr:row>85</xdr:row>
      <xdr:rowOff>123909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165836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6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148202</xdr:rowOff>
    </xdr:from>
    <xdr:to>
      <xdr:col>19</xdr:col>
      <xdr:colOff>184150</xdr:colOff>
      <xdr:row>85</xdr:row>
      <xdr:rowOff>78352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63129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36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149285</xdr:rowOff>
    </xdr:from>
    <xdr:to>
      <xdr:col>15</xdr:col>
      <xdr:colOff>133350</xdr:colOff>
      <xdr:row>84</xdr:row>
      <xdr:rowOff>79435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64212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6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57268</xdr:rowOff>
    </xdr:from>
    <xdr:to>
      <xdr:col>11</xdr:col>
      <xdr:colOff>82550</xdr:colOff>
      <xdr:row>82</xdr:row>
      <xdr:rowOff>158868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169045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12973</xdr:rowOff>
    </xdr:from>
    <xdr:to>
      <xdr:col>7</xdr:col>
      <xdr:colOff>31750</xdr:colOff>
      <xdr:row>82</xdr:row>
      <xdr:rowOff>114573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124750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4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全国町村平均および類似団体平均と比較して、低い数値で推移しています。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今後はアンバランスな年齢構成とならないように、適正な職員管理と給与水準の維持に努めます。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0821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76905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12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定員管理に努めていますが、類似団体平均値を上回っています。さらに、新しい国制度の対応や不足する保育士や調理員の確保が必要なことから、行政サービスの確保のためには、人員削減が困難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今後は事業の縮小・廃止・統合を進め、適切な人員配置に基づく定員管理に努めます。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132786</xdr:rowOff>
    </xdr:from>
    <xdr:to>
      <xdr:col>81</xdr:col>
      <xdr:colOff>44450</xdr:colOff>
      <xdr:row>61</xdr:row>
      <xdr:rowOff>144851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9123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136807</xdr:rowOff>
    </xdr:from>
    <xdr:to>
      <xdr:col>77</xdr:col>
      <xdr:colOff>44450</xdr:colOff>
      <xdr:row>61</xdr:row>
      <xdr:rowOff>144851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9525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136807</xdr:rowOff>
    </xdr:from>
    <xdr:to>
      <xdr:col>72</xdr:col>
      <xdr:colOff>203200</xdr:colOff>
      <xdr:row>61</xdr:row>
      <xdr:rowOff>136807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9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109996</xdr:rowOff>
    </xdr:from>
    <xdr:to>
      <xdr:col>68</xdr:col>
      <xdr:colOff>152400</xdr:colOff>
      <xdr:row>61</xdr:row>
      <xdr:rowOff>136807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6844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81986</xdr:rowOff>
    </xdr:from>
    <xdr:to>
      <xdr:col>81</xdr:col>
      <xdr:colOff>95250</xdr:colOff>
      <xdr:row>62</xdr:row>
      <xdr:rowOff>12136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54063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94051</xdr:rowOff>
    </xdr:from>
    <xdr:to>
      <xdr:col>77</xdr:col>
      <xdr:colOff>95250</xdr:colOff>
      <xdr:row>62</xdr:row>
      <xdr:rowOff>24201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86007</xdr:rowOff>
    </xdr:from>
    <xdr:to>
      <xdr:col>73</xdr:col>
      <xdr:colOff>44450</xdr:colOff>
      <xdr:row>62</xdr:row>
      <xdr:rowOff>16157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86007</xdr:rowOff>
    </xdr:from>
    <xdr:to>
      <xdr:col>68</xdr:col>
      <xdr:colOff>203200</xdr:colOff>
      <xdr:row>62</xdr:row>
      <xdr:rowOff>16157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59196</xdr:rowOff>
    </xdr:from>
    <xdr:to>
      <xdr:col>64</xdr:col>
      <xdr:colOff>152400</xdr:colOff>
      <xdr:row>61</xdr:row>
      <xdr:rowOff>160796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などにより年々比率が改善しています。しかし、地方債を財源とする大規模の普通建設事業を予定していることから、今後は数値が悪化に転じる恐れがあります。継続して繰上償還に取り組むほか、交付税措置が有利な地方債を選択するなど、比率の急激な悪化を防ぐよう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実質公債費比率＝財政規模に対する借金の返済額の割合のことです。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164677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895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105833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127423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067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108796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997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一般会計等に係る地方債の現在高に加え、公営企業等繰入見込額が減少したため、令和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将来負担比率が減少しました。近年、将来負担が少なくなる方向に数値が推移していますが、予定している大規模の普通建設事業の財源に地方債を考えていることから、今後は数値の悪化が見込まれます。将来負担額を計画的に管理し、財政の健全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将来負担比率＝財政規模に対する将来の負担などの割合を示します。</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81686</xdr:rowOff>
    </xdr:from>
    <xdr:to>
      <xdr:col>81</xdr:col>
      <xdr:colOff>44450</xdr:colOff>
      <xdr:row>14</xdr:row>
      <xdr:rowOff>149250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48198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149250</xdr:rowOff>
    </xdr:from>
    <xdr:to>
      <xdr:col>77</xdr:col>
      <xdr:colOff>44450</xdr:colOff>
      <xdr:row>15</xdr:row>
      <xdr:rowOff>42469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549550"/>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42469</xdr:rowOff>
    </xdr:from>
    <xdr:to>
      <xdr:col>72</xdr:col>
      <xdr:colOff>203200</xdr:colOff>
      <xdr:row>15</xdr:row>
      <xdr:rowOff>148641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14219"/>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148641</xdr:rowOff>
    </xdr:from>
    <xdr:to>
      <xdr:col>68</xdr:col>
      <xdr:colOff>152400</xdr:colOff>
      <xdr:row>15</xdr:row>
      <xdr:rowOff>149606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72039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2963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98450</xdr:rowOff>
    </xdr:from>
    <xdr:to>
      <xdr:col>77</xdr:col>
      <xdr:colOff>95250</xdr:colOff>
      <xdr:row>15</xdr:row>
      <xdr:rowOff>28600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13377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163119</xdr:rowOff>
    </xdr:from>
    <xdr:to>
      <xdr:col>73</xdr:col>
      <xdr:colOff>44450</xdr:colOff>
      <xdr:row>15</xdr:row>
      <xdr:rowOff>93269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78046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64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97841</xdr:rowOff>
    </xdr:from>
    <xdr:to>
      <xdr:col>68</xdr:col>
      <xdr:colOff>203200</xdr:colOff>
      <xdr:row>16</xdr:row>
      <xdr:rowOff>27991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98806</xdr:rowOff>
    </xdr:from>
    <xdr:to>
      <xdr:col>64</xdr:col>
      <xdr:colOff>152400</xdr:colOff>
      <xdr:row>16</xdr:row>
      <xdr:rowOff>28956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給与改定の影響で、前年度と比較して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ポイント増となりました。類似団体平均より上回っている状態も続いています。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今後は事業の縮小・廃止・統合を進め、適切な人事配置に基づく人件費の抑制に努めます。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13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156936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1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37</xdr:row>
      <xdr:rowOff>156936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88957"/>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159657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34670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電気料金の高騰の影響で、令和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ポイント増となりましたが、類似団体平均を下回る水準を維持しています。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今後は公共施設等総合管理計画に基づく施設の統廃合などを進め、施設維持管理経費の削減に努めます。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16</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4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5080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扶助費に係る経常収支比率が類似団体平均を上回っている要因として、町に福祉事務所を設置し、生活保護費を支給していることがあります。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今後も増加が見込まれますが、急増することがないように資格審査や給付と負担の適正化を進めて、上昇傾向に歯止めをかけるように努めます。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547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59</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61</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833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53522</xdr:rowOff>
    </xdr:from>
    <xdr:to>
      <xdr:col>11</xdr:col>
      <xdr:colOff>9525</xdr:colOff>
      <xdr:row>61</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511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2722</xdr:rowOff>
    </xdr:from>
    <xdr:to>
      <xdr:col>6</xdr:col>
      <xdr:colOff>171450</xdr:colOff>
      <xdr:row>61</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その他（維持補修費、投資及び出資金、貸付金、繰出金）は補助費等と同様に下水道事業会計の地方公営企業法適用のため、昨年度より大きく減少し、類似団体平均をわずかに上回っています。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今後は維持補修費や特別会計への繰出金の内容を精査し、負担額を減らしていくように努めます。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967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7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下水道事業会計の地方公営企業法適用のため、昨年度より大きく増加したものの、類似団体平均をわずかに下回っています。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今後も事業の見直し、各種補助金や負担金や公営企業会計への負担が適切なものかを精査しながら抑制に努めてます。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148227</xdr:rowOff>
    </xdr:from>
    <xdr:to>
      <xdr:col>82</xdr:col>
      <xdr:colOff>107950</xdr:colOff>
      <xdr:row>35</xdr:row>
      <xdr:rowOff>144961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06077"/>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15966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19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141696</xdr:rowOff>
    </xdr:from>
    <xdr:to>
      <xdr:col>69</xdr:col>
      <xdr:colOff>92075</xdr:colOff>
      <xdr:row>34</xdr:row>
      <xdr:rowOff>15966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99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97427</xdr:rowOff>
    </xdr:from>
    <xdr:to>
      <xdr:col>78</xdr:col>
      <xdr:colOff>120650</xdr:colOff>
      <xdr:row>34</xdr:row>
      <xdr:rowOff>27577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37754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2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90896</xdr:rowOff>
    </xdr:from>
    <xdr:to>
      <xdr:col>65</xdr:col>
      <xdr:colOff>53975</xdr:colOff>
      <xdr:row>34</xdr:row>
      <xdr:rowOff>21046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31223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繰上償還による後年度の公債費の抑制に努めてきましたが、大規模事業の財源とした地方債の償還が開始されたため、減少から増加傾向に転じています。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今後は地方債現在高が一定水準を超えないように事業を調整し、計画性のある地方債の発行に努めます。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9496"/>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74422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78</xdr:row>
      <xdr:rowOff>26415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760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145287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今後は事業の縮小・廃止・統合と業務の効率化を進め、経常経費の削減に努めます。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85852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88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28702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28702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977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166573</xdr:rowOff>
    </xdr:from>
    <xdr:to>
      <xdr:col>29</xdr:col>
      <xdr:colOff>127000</xdr:colOff>
      <xdr:row>16</xdr:row>
      <xdr:rowOff>3073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5948"/>
          <a:ext cx="6477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3073</xdr:rowOff>
    </xdr:from>
    <xdr:to>
      <xdr:col>26</xdr:col>
      <xdr:colOff>50800</xdr:colOff>
      <xdr:row>16</xdr:row>
      <xdr:rowOff>34315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3898"/>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34315</xdr:rowOff>
    </xdr:from>
    <xdr:to>
      <xdr:col>22</xdr:col>
      <xdr:colOff>114300</xdr:colOff>
      <xdr:row>17</xdr:row>
      <xdr:rowOff>38316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5140"/>
          <a:ext cx="698500" cy="17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38316</xdr:rowOff>
    </xdr:from>
    <xdr:to>
      <xdr:col>18</xdr:col>
      <xdr:colOff>177800</xdr:colOff>
      <xdr:row>17</xdr:row>
      <xdr:rowOff>46266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0591"/>
          <a:ext cx="6985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115773</xdr:rowOff>
    </xdr:from>
    <xdr:to>
      <xdr:col>29</xdr:col>
      <xdr:colOff>177800</xdr:colOff>
      <xdr:row>16</xdr:row>
      <xdr:rowOff>45923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123723</xdr:rowOff>
    </xdr:from>
    <xdr:to>
      <xdr:col>26</xdr:col>
      <xdr:colOff>101600</xdr:colOff>
      <xdr:row>16</xdr:row>
      <xdr:rowOff>53873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64050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154965</xdr:rowOff>
    </xdr:from>
    <xdr:to>
      <xdr:col>22</xdr:col>
      <xdr:colOff>165100</xdr:colOff>
      <xdr:row>16</xdr:row>
      <xdr:rowOff>85115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95292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158966</xdr:rowOff>
    </xdr:from>
    <xdr:to>
      <xdr:col>19</xdr:col>
      <xdr:colOff>38100</xdr:colOff>
      <xdr:row>17</xdr:row>
      <xdr:rowOff>89116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99293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166916</xdr:rowOff>
    </xdr:from>
    <xdr:to>
      <xdr:col>15</xdr:col>
      <xdr:colOff>101600</xdr:colOff>
      <xdr:row>17</xdr:row>
      <xdr:rowOff>97066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1910</xdr:rowOff>
    </xdr:from>
    <xdr:to>
      <xdr:col>29</xdr:col>
      <xdr:colOff>127000</xdr:colOff>
      <xdr:row>36</xdr:row>
      <xdr:rowOff>111547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5160"/>
          <a:ext cx="6477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1910</xdr:rowOff>
    </xdr:from>
    <xdr:to>
      <xdr:col>26</xdr:col>
      <xdr:colOff>50800</xdr:colOff>
      <xdr:row>36</xdr:row>
      <xdr:rowOff>114198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55160"/>
          <a:ext cx="698500" cy="11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263314</xdr:rowOff>
    </xdr:from>
    <xdr:to>
      <xdr:col>22</xdr:col>
      <xdr:colOff>114300</xdr:colOff>
      <xdr:row>36</xdr:row>
      <xdr:rowOff>114198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73664"/>
          <a:ext cx="698500" cy="19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114793</xdr:rowOff>
    </xdr:from>
    <xdr:to>
      <xdr:col>18</xdr:col>
      <xdr:colOff>177800</xdr:colOff>
      <xdr:row>35</xdr:row>
      <xdr:rowOff>263314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5143"/>
          <a:ext cx="698500" cy="14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60747</xdr:rowOff>
    </xdr:from>
    <xdr:to>
      <xdr:col>29</xdr:col>
      <xdr:colOff>177800</xdr:colOff>
      <xdr:row>36</xdr:row>
      <xdr:rowOff>162347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32824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294010</xdr:rowOff>
    </xdr:from>
    <xdr:to>
      <xdr:col>26</xdr:col>
      <xdr:colOff>101600</xdr:colOff>
      <xdr:row>36</xdr:row>
      <xdr:rowOff>52710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62887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73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63398</xdr:rowOff>
    </xdr:from>
    <xdr:to>
      <xdr:col>22</xdr:col>
      <xdr:colOff>165100</xdr:colOff>
      <xdr:row>36</xdr:row>
      <xdr:rowOff>164998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6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149775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212514</xdr:rowOff>
    </xdr:from>
    <xdr:to>
      <xdr:col>19</xdr:col>
      <xdr:colOff>38100</xdr:colOff>
      <xdr:row>35</xdr:row>
      <xdr:rowOff>314114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9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63993</xdr:rowOff>
    </xdr:from>
    <xdr:to>
      <xdr:col>15</xdr:col>
      <xdr:colOff>101600</xdr:colOff>
      <xdr:row>35</xdr:row>
      <xdr:rowOff>165593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175770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4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160417</xdr:rowOff>
    </xdr:from>
    <xdr:to>
      <xdr:col>24</xdr:col>
      <xdr:colOff>63500</xdr:colOff>
      <xdr:row>34</xdr:row>
      <xdr:rowOff>2368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818267"/>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160417</xdr:rowOff>
    </xdr:from>
    <xdr:to>
      <xdr:col>19</xdr:col>
      <xdr:colOff>177800</xdr:colOff>
      <xdr:row>34</xdr:row>
      <xdr:rowOff>19499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818267"/>
          <a:ext cx="8890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19499</xdr:rowOff>
    </xdr:from>
    <xdr:to>
      <xdr:col>15</xdr:col>
      <xdr:colOff>50800</xdr:colOff>
      <xdr:row>36</xdr:row>
      <xdr:rowOff>33987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48799"/>
          <a:ext cx="889000" cy="3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19199</xdr:rowOff>
    </xdr:from>
    <xdr:to>
      <xdr:col>10</xdr:col>
      <xdr:colOff>114300</xdr:colOff>
      <xdr:row>36</xdr:row>
      <xdr:rowOff>33987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91399"/>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123018</xdr:rowOff>
    </xdr:from>
    <xdr:to>
      <xdr:col>24</xdr:col>
      <xdr:colOff>114300</xdr:colOff>
      <xdr:row>34</xdr:row>
      <xdr:rowOff>53168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145895</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109617</xdr:rowOff>
    </xdr:from>
    <xdr:to>
      <xdr:col>20</xdr:col>
      <xdr:colOff>38100</xdr:colOff>
      <xdr:row>34</xdr:row>
      <xdr:rowOff>39767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56294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4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140149</xdr:rowOff>
    </xdr:from>
    <xdr:to>
      <xdr:col>15</xdr:col>
      <xdr:colOff>101600</xdr:colOff>
      <xdr:row>34</xdr:row>
      <xdr:rowOff>70299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86826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154637</xdr:rowOff>
    </xdr:from>
    <xdr:to>
      <xdr:col>10</xdr:col>
      <xdr:colOff>165100</xdr:colOff>
      <xdr:row>36</xdr:row>
      <xdr:rowOff>84787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101314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139849</xdr:rowOff>
    </xdr:from>
    <xdr:to>
      <xdr:col>6</xdr:col>
      <xdr:colOff>38100</xdr:colOff>
      <xdr:row>36</xdr:row>
      <xdr:rowOff>69999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86526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109360</xdr:rowOff>
    </xdr:from>
    <xdr:to>
      <xdr:col>24</xdr:col>
      <xdr:colOff>63500</xdr:colOff>
      <xdr:row>57</xdr:row>
      <xdr:rowOff>14999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0560"/>
          <a:ext cx="8382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14999</xdr:rowOff>
    </xdr:from>
    <xdr:to>
      <xdr:col>19</xdr:col>
      <xdr:colOff>177800</xdr:colOff>
      <xdr:row>58</xdr:row>
      <xdr:rowOff>72885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7649"/>
          <a:ext cx="889000" cy="2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72885</xdr:rowOff>
    </xdr:from>
    <xdr:to>
      <xdr:col>15</xdr:col>
      <xdr:colOff>50800</xdr:colOff>
      <xdr:row>58</xdr:row>
      <xdr:rowOff>132550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1698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132550</xdr:rowOff>
    </xdr:from>
    <xdr:to>
      <xdr:col>10</xdr:col>
      <xdr:colOff>114300</xdr:colOff>
      <xdr:row>59</xdr:row>
      <xdr:rowOff>33300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665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58560</xdr:rowOff>
    </xdr:from>
    <xdr:to>
      <xdr:col>24</xdr:col>
      <xdr:colOff>114300</xdr:colOff>
      <xdr:row>56</xdr:row>
      <xdr:rowOff>160160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36987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135649</xdr:rowOff>
    </xdr:from>
    <xdr:to>
      <xdr:col>20</xdr:col>
      <xdr:colOff>38100</xdr:colOff>
      <xdr:row>57</xdr:row>
      <xdr:rowOff>65799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82326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22085</xdr:rowOff>
    </xdr:from>
    <xdr:to>
      <xdr:col>15</xdr:col>
      <xdr:colOff>101600</xdr:colOff>
      <xdr:row>58</xdr:row>
      <xdr:rowOff>123685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81750</xdr:rowOff>
    </xdr:from>
    <xdr:to>
      <xdr:col>10</xdr:col>
      <xdr:colOff>165100</xdr:colOff>
      <xdr:row>59</xdr:row>
      <xdr:rowOff>11900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153950</xdr:rowOff>
    </xdr:from>
    <xdr:to>
      <xdr:col>6</xdr:col>
      <xdr:colOff>38100</xdr:colOff>
      <xdr:row>59</xdr:row>
      <xdr:rowOff>84100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75227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143266</xdr:rowOff>
    </xdr:from>
    <xdr:to>
      <xdr:col>24</xdr:col>
      <xdr:colOff>63500</xdr:colOff>
      <xdr:row>77</xdr:row>
      <xdr:rowOff>146672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4916"/>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146672</xdr:rowOff>
    </xdr:from>
    <xdr:to>
      <xdr:col>19</xdr:col>
      <xdr:colOff>177800</xdr:colOff>
      <xdr:row>77</xdr:row>
      <xdr:rowOff>149392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8322"/>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149392</xdr:rowOff>
    </xdr:from>
    <xdr:to>
      <xdr:col>15</xdr:col>
      <xdr:colOff>50800</xdr:colOff>
      <xdr:row>78</xdr:row>
      <xdr:rowOff>36784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1042"/>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28555</xdr:rowOff>
    </xdr:from>
    <xdr:to>
      <xdr:col>10</xdr:col>
      <xdr:colOff>114300</xdr:colOff>
      <xdr:row>78</xdr:row>
      <xdr:rowOff>36784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165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92466</xdr:rowOff>
    </xdr:from>
    <xdr:to>
      <xdr:col>24</xdr:col>
      <xdr:colOff>114300</xdr:colOff>
      <xdr:row>78</xdr:row>
      <xdr:rowOff>22616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70893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95872</xdr:rowOff>
    </xdr:from>
    <xdr:to>
      <xdr:col>20</xdr:col>
      <xdr:colOff>38100</xdr:colOff>
      <xdr:row>78</xdr:row>
      <xdr:rowOff>26022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98592</xdr:rowOff>
    </xdr:from>
    <xdr:to>
      <xdr:col>15</xdr:col>
      <xdr:colOff>101600</xdr:colOff>
      <xdr:row>78</xdr:row>
      <xdr:rowOff>28742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19869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157434</xdr:rowOff>
    </xdr:from>
    <xdr:to>
      <xdr:col>10</xdr:col>
      <xdr:colOff>165100</xdr:colOff>
      <xdr:row>78</xdr:row>
      <xdr:rowOff>87584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78711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149205</xdr:rowOff>
    </xdr:from>
    <xdr:to>
      <xdr:col>6</xdr:col>
      <xdr:colOff>38100</xdr:colOff>
      <xdr:row>78</xdr:row>
      <xdr:rowOff>79355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70482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122047</xdr:rowOff>
    </xdr:from>
    <xdr:to>
      <xdr:col>24</xdr:col>
      <xdr:colOff>63500</xdr:colOff>
      <xdr:row>94</xdr:row>
      <xdr:rowOff>11340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95447"/>
          <a:ext cx="838200" cy="2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122047</xdr:rowOff>
    </xdr:from>
    <xdr:to>
      <xdr:col>19</xdr:col>
      <xdr:colOff>177800</xdr:colOff>
      <xdr:row>94</xdr:row>
      <xdr:rowOff>119520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95447"/>
          <a:ext cx="889000" cy="3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164071</xdr:rowOff>
    </xdr:from>
    <xdr:to>
      <xdr:col>15</xdr:col>
      <xdr:colOff>50800</xdr:colOff>
      <xdr:row>94</xdr:row>
      <xdr:rowOff>119520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08921"/>
          <a:ext cx="889000" cy="1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164071</xdr:rowOff>
    </xdr:from>
    <xdr:to>
      <xdr:col>10</xdr:col>
      <xdr:colOff>114300</xdr:colOff>
      <xdr:row>94</xdr:row>
      <xdr:rowOff>52743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08921"/>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131990</xdr:rowOff>
    </xdr:from>
    <xdr:to>
      <xdr:col>24</xdr:col>
      <xdr:colOff>114300</xdr:colOff>
      <xdr:row>94</xdr:row>
      <xdr:rowOff>62140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154867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71247</xdr:rowOff>
    </xdr:from>
    <xdr:to>
      <xdr:col>20</xdr:col>
      <xdr:colOff>38100</xdr:colOff>
      <xdr:row>93</xdr:row>
      <xdr:rowOff>1397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17924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68720</xdr:rowOff>
    </xdr:from>
    <xdr:to>
      <xdr:col>15</xdr:col>
      <xdr:colOff>101600</xdr:colOff>
      <xdr:row>94</xdr:row>
      <xdr:rowOff>170320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113271</xdr:rowOff>
    </xdr:from>
    <xdr:to>
      <xdr:col>10</xdr:col>
      <xdr:colOff>165100</xdr:colOff>
      <xdr:row>94</xdr:row>
      <xdr:rowOff>43421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59948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1943</xdr:rowOff>
    </xdr:from>
    <xdr:to>
      <xdr:col>6</xdr:col>
      <xdr:colOff>38100</xdr:colOff>
      <xdr:row>94</xdr:row>
      <xdr:rowOff>103543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120070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60783</xdr:rowOff>
    </xdr:from>
    <xdr:to>
      <xdr:col>55</xdr:col>
      <xdr:colOff>0</xdr:colOff>
      <xdr:row>37</xdr:row>
      <xdr:rowOff>391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32983"/>
          <a:ext cx="838200" cy="1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51214</xdr:rowOff>
    </xdr:from>
    <xdr:to>
      <xdr:col>50</xdr:col>
      <xdr:colOff>114300</xdr:colOff>
      <xdr:row>37</xdr:row>
      <xdr:rowOff>391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80514"/>
          <a:ext cx="889000" cy="4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51214</xdr:rowOff>
    </xdr:from>
    <xdr:to>
      <xdr:col>45</xdr:col>
      <xdr:colOff>177800</xdr:colOff>
      <xdr:row>37</xdr:row>
      <xdr:rowOff>2261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80514"/>
          <a:ext cx="889000" cy="4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2261</xdr:rowOff>
    </xdr:from>
    <xdr:to>
      <xdr:col>41</xdr:col>
      <xdr:colOff>50800</xdr:colOff>
      <xdr:row>37</xdr:row>
      <xdr:rowOff>54346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45911"/>
          <a:ext cx="889000" cy="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9983</xdr:rowOff>
    </xdr:from>
    <xdr:to>
      <xdr:col>55</xdr:col>
      <xdr:colOff>50800</xdr:colOff>
      <xdr:row>36</xdr:row>
      <xdr:rowOff>111583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159860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121041</xdr:rowOff>
    </xdr:from>
    <xdr:to>
      <xdr:col>50</xdr:col>
      <xdr:colOff>165100</xdr:colOff>
      <xdr:row>37</xdr:row>
      <xdr:rowOff>51191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42318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414</xdr:rowOff>
    </xdr:from>
    <xdr:to>
      <xdr:col>46</xdr:col>
      <xdr:colOff>38100</xdr:colOff>
      <xdr:row>34</xdr:row>
      <xdr:rowOff>102014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93141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2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122911</xdr:rowOff>
    </xdr:from>
    <xdr:to>
      <xdr:col>41</xdr:col>
      <xdr:colOff>101600</xdr:colOff>
      <xdr:row>37</xdr:row>
      <xdr:rowOff>53061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3546</xdr:rowOff>
    </xdr:from>
    <xdr:to>
      <xdr:col>36</xdr:col>
      <xdr:colOff>165100</xdr:colOff>
      <xdr:row>37</xdr:row>
      <xdr:rowOff>105146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96273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154315</xdr:rowOff>
    </xdr:from>
    <xdr:to>
      <xdr:col>55</xdr:col>
      <xdr:colOff>0</xdr:colOff>
      <xdr:row>56</xdr:row>
      <xdr:rowOff>48854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84065"/>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42202</xdr:rowOff>
    </xdr:from>
    <xdr:to>
      <xdr:col>50</xdr:col>
      <xdr:colOff>114300</xdr:colOff>
      <xdr:row>56</xdr:row>
      <xdr:rowOff>48854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00502"/>
          <a:ext cx="889000" cy="34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42202</xdr:rowOff>
    </xdr:from>
    <xdr:to>
      <xdr:col>45</xdr:col>
      <xdr:colOff>177800</xdr:colOff>
      <xdr:row>55</xdr:row>
      <xdr:rowOff>163139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00502"/>
          <a:ext cx="889000" cy="2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54683</xdr:rowOff>
    </xdr:from>
    <xdr:to>
      <xdr:col>41</xdr:col>
      <xdr:colOff>50800</xdr:colOff>
      <xdr:row>55</xdr:row>
      <xdr:rowOff>163139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8798633"/>
          <a:ext cx="889000" cy="79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103515</xdr:rowOff>
    </xdr:from>
    <xdr:to>
      <xdr:col>55</xdr:col>
      <xdr:colOff>50800</xdr:colOff>
      <xdr:row>56</xdr:row>
      <xdr:rowOff>33665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126392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169504</xdr:rowOff>
    </xdr:from>
    <xdr:to>
      <xdr:col>50</xdr:col>
      <xdr:colOff>165100</xdr:colOff>
      <xdr:row>56</xdr:row>
      <xdr:rowOff>99654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162852</xdr:rowOff>
    </xdr:from>
    <xdr:to>
      <xdr:col>46</xdr:col>
      <xdr:colOff>38100</xdr:colOff>
      <xdr:row>54</xdr:row>
      <xdr:rowOff>93002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109529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0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112339</xdr:rowOff>
    </xdr:from>
    <xdr:to>
      <xdr:col>41</xdr:col>
      <xdr:colOff>101600</xdr:colOff>
      <xdr:row>56</xdr:row>
      <xdr:rowOff>42489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33616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3883</xdr:rowOff>
    </xdr:from>
    <xdr:to>
      <xdr:col>36</xdr:col>
      <xdr:colOff>165100</xdr:colOff>
      <xdr:row>51</xdr:row>
      <xdr:rowOff>105483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87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122010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52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92348</xdr:rowOff>
    </xdr:from>
    <xdr:to>
      <xdr:col>55</xdr:col>
      <xdr:colOff>0</xdr:colOff>
      <xdr:row>79</xdr:row>
      <xdr:rowOff>94208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36898"/>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90126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91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4020</xdr:rowOff>
    </xdr:from>
    <xdr:to>
      <xdr:col>50</xdr:col>
      <xdr:colOff>114300</xdr:colOff>
      <xdr:row>79</xdr:row>
      <xdr:rowOff>92348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48570"/>
          <a:ext cx="889000" cy="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140536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120845</xdr:rowOff>
    </xdr:from>
    <xdr:to>
      <xdr:col>45</xdr:col>
      <xdr:colOff>177800</xdr:colOff>
      <xdr:row>79</xdr:row>
      <xdr:rowOff>4020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3945"/>
          <a:ext cx="8890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38169</xdr:rowOff>
    </xdr:from>
    <xdr:to>
      <xdr:col>41</xdr:col>
      <xdr:colOff>50800</xdr:colOff>
      <xdr:row>78</xdr:row>
      <xdr:rowOff>120845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211119"/>
          <a:ext cx="889000" cy="12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2190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43408</xdr:rowOff>
    </xdr:from>
    <xdr:to>
      <xdr:col>55</xdr:col>
      <xdr:colOff>50800</xdr:colOff>
      <xdr:row>79</xdr:row>
      <xdr:rowOff>145008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129785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41548</xdr:rowOff>
    </xdr:from>
    <xdr:to>
      <xdr:col>50</xdr:col>
      <xdr:colOff>165100</xdr:colOff>
      <xdr:row>79</xdr:row>
      <xdr:rowOff>143148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134275</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7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124670</xdr:rowOff>
    </xdr:from>
    <xdr:to>
      <xdr:col>46</xdr:col>
      <xdr:colOff>38100</xdr:colOff>
      <xdr:row>79</xdr:row>
      <xdr:rowOff>54820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45947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70045</xdr:rowOff>
    </xdr:from>
    <xdr:to>
      <xdr:col>41</xdr:col>
      <xdr:colOff>101600</xdr:colOff>
      <xdr:row>79</xdr:row>
      <xdr:rowOff>195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162772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158819</xdr:rowOff>
    </xdr:from>
    <xdr:to>
      <xdr:col>36</xdr:col>
      <xdr:colOff>165100</xdr:colOff>
      <xdr:row>71</xdr:row>
      <xdr:rowOff>88969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105496</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193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78003</xdr:rowOff>
    </xdr:from>
    <xdr:to>
      <xdr:col>55</xdr:col>
      <xdr:colOff>0</xdr:colOff>
      <xdr:row>95</xdr:row>
      <xdr:rowOff>22707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94303"/>
          <a:ext cx="8382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35140</xdr:rowOff>
    </xdr:from>
    <xdr:to>
      <xdr:col>50</xdr:col>
      <xdr:colOff>114300</xdr:colOff>
      <xdr:row>94</xdr:row>
      <xdr:rowOff>78003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808540"/>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35140</xdr:rowOff>
    </xdr:from>
    <xdr:to>
      <xdr:col>45</xdr:col>
      <xdr:colOff>177800</xdr:colOff>
      <xdr:row>95</xdr:row>
      <xdr:rowOff>73952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808540"/>
          <a:ext cx="889000" cy="5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73952</xdr:rowOff>
    </xdr:from>
    <xdr:to>
      <xdr:col>41</xdr:col>
      <xdr:colOff>50800</xdr:colOff>
      <xdr:row>96</xdr:row>
      <xdr:rowOff>71780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361702"/>
          <a:ext cx="889000" cy="1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143357</xdr:rowOff>
    </xdr:from>
    <xdr:to>
      <xdr:col>55</xdr:col>
      <xdr:colOff>50800</xdr:colOff>
      <xdr:row>95</xdr:row>
      <xdr:rowOff>73507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166234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27203</xdr:rowOff>
    </xdr:from>
    <xdr:to>
      <xdr:col>50</xdr:col>
      <xdr:colOff>165100</xdr:colOff>
      <xdr:row>94</xdr:row>
      <xdr:rowOff>128803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145330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155790</xdr:rowOff>
    </xdr:from>
    <xdr:to>
      <xdr:col>46</xdr:col>
      <xdr:colOff>38100</xdr:colOff>
      <xdr:row>92</xdr:row>
      <xdr:rowOff>85940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7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102467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5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23152</xdr:rowOff>
    </xdr:from>
    <xdr:to>
      <xdr:col>41</xdr:col>
      <xdr:colOff>101600</xdr:colOff>
      <xdr:row>95</xdr:row>
      <xdr:rowOff>124752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141279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20980</xdr:rowOff>
    </xdr:from>
    <xdr:to>
      <xdr:col>36</xdr:col>
      <xdr:colOff>165100</xdr:colOff>
      <xdr:row>96</xdr:row>
      <xdr:rowOff>122580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139107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41707</xdr:rowOff>
    </xdr:from>
    <xdr:to>
      <xdr:col>85</xdr:col>
      <xdr:colOff>127000</xdr:colOff>
      <xdr:row>38</xdr:row>
      <xdr:rowOff>46875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56807"/>
          <a:ext cx="8382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41707</xdr:rowOff>
    </xdr:from>
    <xdr:to>
      <xdr:col>81</xdr:col>
      <xdr:colOff>50800</xdr:colOff>
      <xdr:row>39</xdr:row>
      <xdr:rowOff>33312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56807"/>
          <a:ext cx="8890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63653</xdr:rowOff>
    </xdr:from>
    <xdr:to>
      <xdr:col>76</xdr:col>
      <xdr:colOff>114300</xdr:colOff>
      <xdr:row>39</xdr:row>
      <xdr:rowOff>33312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78753"/>
          <a:ext cx="889000" cy="1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63653</xdr:rowOff>
    </xdr:from>
    <xdr:to>
      <xdr:col>71</xdr:col>
      <xdr:colOff>177800</xdr:colOff>
      <xdr:row>38</xdr:row>
      <xdr:rowOff>127318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78753"/>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167525</xdr:rowOff>
    </xdr:from>
    <xdr:to>
      <xdr:col>85</xdr:col>
      <xdr:colOff>177800</xdr:colOff>
      <xdr:row>38</xdr:row>
      <xdr:rowOff>97675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18953</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162357</xdr:rowOff>
    </xdr:from>
    <xdr:to>
      <xdr:col>81</xdr:col>
      <xdr:colOff>101600</xdr:colOff>
      <xdr:row>38</xdr:row>
      <xdr:rowOff>92507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109034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153962</xdr:rowOff>
    </xdr:from>
    <xdr:to>
      <xdr:col>76</xdr:col>
      <xdr:colOff>165100</xdr:colOff>
      <xdr:row>39</xdr:row>
      <xdr:rowOff>84112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75239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12853</xdr:rowOff>
    </xdr:from>
    <xdr:to>
      <xdr:col>72</xdr:col>
      <xdr:colOff>38100</xdr:colOff>
      <xdr:row>38</xdr:row>
      <xdr:rowOff>114453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130979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3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76518</xdr:rowOff>
    </xdr:from>
    <xdr:to>
      <xdr:col>67</xdr:col>
      <xdr:colOff>101600</xdr:colOff>
      <xdr:row>39</xdr:row>
      <xdr:rowOff>6668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23194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150079</xdr:rowOff>
    </xdr:from>
    <xdr:to>
      <xdr:col>85</xdr:col>
      <xdr:colOff>127000</xdr:colOff>
      <xdr:row>76</xdr:row>
      <xdr:rowOff>21971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08829"/>
          <a:ext cx="8382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141932</xdr:rowOff>
    </xdr:from>
    <xdr:to>
      <xdr:col>81</xdr:col>
      <xdr:colOff>50800</xdr:colOff>
      <xdr:row>76</xdr:row>
      <xdr:rowOff>21971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00682"/>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111171</xdr:rowOff>
    </xdr:from>
    <xdr:to>
      <xdr:col>76</xdr:col>
      <xdr:colOff>114300</xdr:colOff>
      <xdr:row>75</xdr:row>
      <xdr:rowOff>141932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69921"/>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23419</xdr:rowOff>
    </xdr:from>
    <xdr:to>
      <xdr:col>71</xdr:col>
      <xdr:colOff>177800</xdr:colOff>
      <xdr:row>75</xdr:row>
      <xdr:rowOff>111171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82169"/>
          <a:ext cx="889000" cy="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99278</xdr:rowOff>
    </xdr:from>
    <xdr:to>
      <xdr:col>85</xdr:col>
      <xdr:colOff>177800</xdr:colOff>
      <xdr:row>76</xdr:row>
      <xdr:rowOff>29428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122155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142621</xdr:rowOff>
    </xdr:from>
    <xdr:to>
      <xdr:col>81</xdr:col>
      <xdr:colOff>101600</xdr:colOff>
      <xdr:row>76</xdr:row>
      <xdr:rowOff>72771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89298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91132</xdr:rowOff>
    </xdr:from>
    <xdr:to>
      <xdr:col>76</xdr:col>
      <xdr:colOff>165100</xdr:colOff>
      <xdr:row>76</xdr:row>
      <xdr:rowOff>21282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37809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60371</xdr:rowOff>
    </xdr:from>
    <xdr:to>
      <xdr:col>72</xdr:col>
      <xdr:colOff>38100</xdr:colOff>
      <xdr:row>75</xdr:row>
      <xdr:rowOff>161972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19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144069</xdr:rowOff>
    </xdr:from>
    <xdr:to>
      <xdr:col>67</xdr:col>
      <xdr:colOff>101600</xdr:colOff>
      <xdr:row>75</xdr:row>
      <xdr:rowOff>74219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90746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6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130493</xdr:rowOff>
    </xdr:from>
    <xdr:to>
      <xdr:col>85</xdr:col>
      <xdr:colOff>127000</xdr:colOff>
      <xdr:row>98</xdr:row>
      <xdr:rowOff>72834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1143"/>
          <a:ext cx="838200" cy="1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130493</xdr:rowOff>
    </xdr:from>
    <xdr:to>
      <xdr:col>81</xdr:col>
      <xdr:colOff>50800</xdr:colOff>
      <xdr:row>98</xdr:row>
      <xdr:rowOff>23648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61143"/>
          <a:ext cx="889000" cy="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19025</xdr:rowOff>
    </xdr:from>
    <xdr:to>
      <xdr:col>76</xdr:col>
      <xdr:colOff>114300</xdr:colOff>
      <xdr:row>98</xdr:row>
      <xdr:rowOff>23648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2112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19025</xdr:rowOff>
    </xdr:from>
    <xdr:to>
      <xdr:col>71</xdr:col>
      <xdr:colOff>177800</xdr:colOff>
      <xdr:row>98</xdr:row>
      <xdr:rowOff>97396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21125"/>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22034</xdr:rowOff>
    </xdr:from>
    <xdr:to>
      <xdr:col>85</xdr:col>
      <xdr:colOff>177800</xdr:colOff>
      <xdr:row>98</xdr:row>
      <xdr:rowOff>123634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108411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79693</xdr:rowOff>
    </xdr:from>
    <xdr:to>
      <xdr:col>81</xdr:col>
      <xdr:colOff>101600</xdr:colOff>
      <xdr:row>98</xdr:row>
      <xdr:rowOff>9843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144298</xdr:rowOff>
    </xdr:from>
    <xdr:to>
      <xdr:col>76</xdr:col>
      <xdr:colOff>165100</xdr:colOff>
      <xdr:row>98</xdr:row>
      <xdr:rowOff>74448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65575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139675</xdr:rowOff>
    </xdr:from>
    <xdr:to>
      <xdr:col>72</xdr:col>
      <xdr:colOff>38100</xdr:colOff>
      <xdr:row>98</xdr:row>
      <xdr:rowOff>69825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60952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46596</xdr:rowOff>
    </xdr:from>
    <xdr:to>
      <xdr:col>67</xdr:col>
      <xdr:colOff>101600</xdr:colOff>
      <xdr:row>98</xdr:row>
      <xdr:rowOff>148196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139323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41021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698871"/>
          <a:ext cx="838200" cy="103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2508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127508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250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161671</xdr:rowOff>
    </xdr:from>
    <xdr:to>
      <xdr:col>116</xdr:col>
      <xdr:colOff>114300</xdr:colOff>
      <xdr:row>33</xdr:row>
      <xdr:rowOff>91821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13098</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5859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76708</xdr:rowOff>
    </xdr:from>
    <xdr:to>
      <xdr:col>98</xdr:col>
      <xdr:colOff>38100</xdr:colOff>
      <xdr:row>39</xdr:row>
      <xdr:rowOff>6858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169435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23800</xdr:rowOff>
    </xdr:from>
    <xdr:to>
      <xdr:col>116</xdr:col>
      <xdr:colOff>63500</xdr:colOff>
      <xdr:row>57</xdr:row>
      <xdr:rowOff>128213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96450"/>
          <a:ext cx="838200" cy="10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128213</xdr:rowOff>
    </xdr:from>
    <xdr:to>
      <xdr:col>111</xdr:col>
      <xdr:colOff>177800</xdr:colOff>
      <xdr:row>57</xdr:row>
      <xdr:rowOff>162731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0086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162731</xdr:rowOff>
    </xdr:from>
    <xdr:to>
      <xdr:col>107</xdr:col>
      <xdr:colOff>50800</xdr:colOff>
      <xdr:row>57</xdr:row>
      <xdr:rowOff>162903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3538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28601</xdr:rowOff>
    </xdr:from>
    <xdr:to>
      <xdr:col>102</xdr:col>
      <xdr:colOff>114300</xdr:colOff>
      <xdr:row>57</xdr:row>
      <xdr:rowOff>162903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01251"/>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144450</xdr:rowOff>
    </xdr:from>
    <xdr:to>
      <xdr:col>116</xdr:col>
      <xdr:colOff>114300</xdr:colOff>
      <xdr:row>57</xdr:row>
      <xdr:rowOff>74600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167327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77413</xdr:rowOff>
    </xdr:from>
    <xdr:to>
      <xdr:col>112</xdr:col>
      <xdr:colOff>38100</xdr:colOff>
      <xdr:row>58</xdr:row>
      <xdr:rowOff>7563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170140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111931</xdr:rowOff>
    </xdr:from>
    <xdr:to>
      <xdr:col>107</xdr:col>
      <xdr:colOff>101600</xdr:colOff>
      <xdr:row>58</xdr:row>
      <xdr:rowOff>42081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33208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112103</xdr:rowOff>
    </xdr:from>
    <xdr:to>
      <xdr:col>102</xdr:col>
      <xdr:colOff>165100</xdr:colOff>
      <xdr:row>58</xdr:row>
      <xdr:rowOff>42253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33380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9977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149251</xdr:rowOff>
    </xdr:from>
    <xdr:to>
      <xdr:col>98</xdr:col>
      <xdr:colOff>38100</xdr:colOff>
      <xdr:row>57</xdr:row>
      <xdr:rowOff>79401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95928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5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143897</xdr:rowOff>
    </xdr:from>
    <xdr:to>
      <xdr:col>116</xdr:col>
      <xdr:colOff>63500</xdr:colOff>
      <xdr:row>77</xdr:row>
      <xdr:rowOff>23065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59747"/>
          <a:ext cx="838200" cy="5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143897</xdr:rowOff>
    </xdr:from>
    <xdr:to>
      <xdr:col>111</xdr:col>
      <xdr:colOff>177800</xdr:colOff>
      <xdr:row>73</xdr:row>
      <xdr:rowOff>157792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59747"/>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133756</xdr:rowOff>
    </xdr:from>
    <xdr:to>
      <xdr:col>107</xdr:col>
      <xdr:colOff>50800</xdr:colOff>
      <xdr:row>73</xdr:row>
      <xdr:rowOff>157792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49606"/>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115599</xdr:rowOff>
    </xdr:from>
    <xdr:to>
      <xdr:col>102</xdr:col>
      <xdr:colOff>114300</xdr:colOff>
      <xdr:row>73</xdr:row>
      <xdr:rowOff>133756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6314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143715</xdr:rowOff>
    </xdr:from>
    <xdr:to>
      <xdr:col>116</xdr:col>
      <xdr:colOff>114300</xdr:colOff>
      <xdr:row>77</xdr:row>
      <xdr:rowOff>73865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122142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93097</xdr:rowOff>
    </xdr:from>
    <xdr:to>
      <xdr:col>112</xdr:col>
      <xdr:colOff>38100</xdr:colOff>
      <xdr:row>74</xdr:row>
      <xdr:rowOff>23247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39774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106992</xdr:rowOff>
    </xdr:from>
    <xdr:to>
      <xdr:col>107</xdr:col>
      <xdr:colOff>101600</xdr:colOff>
      <xdr:row>74</xdr:row>
      <xdr:rowOff>37142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53669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82956</xdr:rowOff>
    </xdr:from>
    <xdr:to>
      <xdr:col>102</xdr:col>
      <xdr:colOff>165100</xdr:colOff>
      <xdr:row>74</xdr:row>
      <xdr:rowOff>13106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29633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64799</xdr:rowOff>
    </xdr:from>
    <xdr:to>
      <xdr:col>98</xdr:col>
      <xdr:colOff>38100</xdr:colOff>
      <xdr:row>73</xdr:row>
      <xdr:rowOff>166399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3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643,222</a:t>
          </a:r>
          <a:r>
            <a:rPr kumimoji="1" lang="ja-JP" altLang="en-US" sz="1300">
              <a:latin typeface="ＭＳ Ｐゴシック" panose="020B0600070205080204" pitchFamily="50" charset="-128"/>
              <a:ea typeface="ＭＳ Ｐゴシック" panose="020B0600070205080204" pitchFamily="50" charset="-128"/>
            </a:rPr>
            <a:t>円となっています。このうち人件費は近年、類似団体平均を上回って推移しているため、事業の縮小・廃止・統合などにより、その抑制に努めます。扶助費は町に福祉事務所を設置し、生活保護費を支給していることから、類似団体平均上回っています。公債費が類似団体平均を上回って推移している理由の一つに、継続的に繰上償還を行っていることがあります。今後は、大規模事業で活用した地方債の償還が開始されることから、さらに膨らむことが見込まれます。また投資及び出資金と繰出金については、下水道事業会計の地方公営企業法適用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年度と比較して大きく変化しています。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16,515
16,431
77.93
11,005,142
10,622,814
322,712
6,269,358
12,716,601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142639</xdr:rowOff>
    </xdr:from>
    <xdr:to>
      <xdr:col>24</xdr:col>
      <xdr:colOff>63500</xdr:colOff>
      <xdr:row>35</xdr:row>
      <xdr:rowOff>125984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00489"/>
          <a:ext cx="838200" cy="3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142639</xdr:rowOff>
    </xdr:from>
    <xdr:to>
      <xdr:col>19</xdr:col>
      <xdr:colOff>177800</xdr:colOff>
      <xdr:row>35</xdr:row>
      <xdr:rowOff>119452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0489"/>
          <a:ext cx="8890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86469</xdr:rowOff>
    </xdr:from>
    <xdr:to>
      <xdr:col>15</xdr:col>
      <xdr:colOff>50800</xdr:colOff>
      <xdr:row>35</xdr:row>
      <xdr:rowOff>119452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87219"/>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86469</xdr:rowOff>
    </xdr:from>
    <xdr:to>
      <xdr:col>10</xdr:col>
      <xdr:colOff>114300</xdr:colOff>
      <xdr:row>35</xdr:row>
      <xdr:rowOff>104757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872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53611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91839</xdr:rowOff>
    </xdr:from>
    <xdr:to>
      <xdr:col>20</xdr:col>
      <xdr:colOff>38100</xdr:colOff>
      <xdr:row>34</xdr:row>
      <xdr:rowOff>21989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38516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68652</xdr:rowOff>
    </xdr:from>
    <xdr:to>
      <xdr:col>15</xdr:col>
      <xdr:colOff>101600</xdr:colOff>
      <xdr:row>35</xdr:row>
      <xdr:rowOff>170252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35669</xdr:rowOff>
    </xdr:from>
    <xdr:to>
      <xdr:col>10</xdr:col>
      <xdr:colOff>165100</xdr:colOff>
      <xdr:row>35</xdr:row>
      <xdr:rowOff>137269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128396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43912</xdr:rowOff>
    </xdr:from>
    <xdr:to>
      <xdr:col>24</xdr:col>
      <xdr:colOff>63500</xdr:colOff>
      <xdr:row>56</xdr:row>
      <xdr:rowOff>50774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45112"/>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151359</xdr:rowOff>
    </xdr:from>
    <xdr:to>
      <xdr:col>19</xdr:col>
      <xdr:colOff>177800</xdr:colOff>
      <xdr:row>56</xdr:row>
      <xdr:rowOff>50774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66759"/>
          <a:ext cx="889000" cy="5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151359</xdr:rowOff>
    </xdr:from>
    <xdr:to>
      <xdr:col>15</xdr:col>
      <xdr:colOff>50800</xdr:colOff>
      <xdr:row>56</xdr:row>
      <xdr:rowOff>1763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66759"/>
          <a:ext cx="889000" cy="5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1763</xdr:rowOff>
    </xdr:from>
    <xdr:to>
      <xdr:col>10</xdr:col>
      <xdr:colOff>114300</xdr:colOff>
      <xdr:row>56</xdr:row>
      <xdr:rowOff>99832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296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164562</xdr:rowOff>
    </xdr:from>
    <xdr:to>
      <xdr:col>24</xdr:col>
      <xdr:colOff>114300</xdr:colOff>
      <xdr:row>56</xdr:row>
      <xdr:rowOff>94712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142989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171424</xdr:rowOff>
    </xdr:from>
    <xdr:to>
      <xdr:col>20</xdr:col>
      <xdr:colOff>38100</xdr:colOff>
      <xdr:row>56</xdr:row>
      <xdr:rowOff>101574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92701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100559</xdr:rowOff>
    </xdr:from>
    <xdr:to>
      <xdr:col>15</xdr:col>
      <xdr:colOff>101600</xdr:colOff>
      <xdr:row>53</xdr:row>
      <xdr:rowOff>30709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47236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122413</xdr:rowOff>
    </xdr:from>
    <xdr:to>
      <xdr:col>10</xdr:col>
      <xdr:colOff>165100</xdr:colOff>
      <xdr:row>56</xdr:row>
      <xdr:rowOff>52563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69090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49032</xdr:rowOff>
    </xdr:from>
    <xdr:to>
      <xdr:col>6</xdr:col>
      <xdr:colOff>38100</xdr:colOff>
      <xdr:row>56</xdr:row>
      <xdr:rowOff>150632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141759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112224</xdr:rowOff>
    </xdr:from>
    <xdr:to>
      <xdr:col>24</xdr:col>
      <xdr:colOff>63500</xdr:colOff>
      <xdr:row>73</xdr:row>
      <xdr:rowOff>167306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28074"/>
          <a:ext cx="8382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112224</xdr:rowOff>
    </xdr:from>
    <xdr:to>
      <xdr:col>19</xdr:col>
      <xdr:colOff>177800</xdr:colOff>
      <xdr:row>75</xdr:row>
      <xdr:rowOff>45277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2807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45277</xdr:rowOff>
    </xdr:from>
    <xdr:to>
      <xdr:col>15</xdr:col>
      <xdr:colOff>50800</xdr:colOff>
      <xdr:row>75</xdr:row>
      <xdr:rowOff>98878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4027"/>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98878</xdr:rowOff>
    </xdr:from>
    <xdr:to>
      <xdr:col>10</xdr:col>
      <xdr:colOff>114300</xdr:colOff>
      <xdr:row>76</xdr:row>
      <xdr:rowOff>73417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57628"/>
          <a:ext cx="889000" cy="1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116506</xdr:rowOff>
    </xdr:from>
    <xdr:to>
      <xdr:col>24</xdr:col>
      <xdr:colOff>114300</xdr:colOff>
      <xdr:row>74</xdr:row>
      <xdr:rowOff>46656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139383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61424</xdr:rowOff>
    </xdr:from>
    <xdr:to>
      <xdr:col>20</xdr:col>
      <xdr:colOff>38100</xdr:colOff>
      <xdr:row>73</xdr:row>
      <xdr:rowOff>163024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165927</xdr:rowOff>
    </xdr:from>
    <xdr:to>
      <xdr:col>15</xdr:col>
      <xdr:colOff>101600</xdr:colOff>
      <xdr:row>75</xdr:row>
      <xdr:rowOff>96077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48078</xdr:rowOff>
    </xdr:from>
    <xdr:to>
      <xdr:col>10</xdr:col>
      <xdr:colOff>165100</xdr:colOff>
      <xdr:row>75</xdr:row>
      <xdr:rowOff>149678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166205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22617</xdr:rowOff>
    </xdr:from>
    <xdr:to>
      <xdr:col>6</xdr:col>
      <xdr:colOff>38100</xdr:colOff>
      <xdr:row>76</xdr:row>
      <xdr:rowOff>124217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140744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128552</xdr:rowOff>
    </xdr:from>
    <xdr:to>
      <xdr:col>24</xdr:col>
      <xdr:colOff>63500</xdr:colOff>
      <xdr:row>97</xdr:row>
      <xdr:rowOff>139533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9202"/>
          <a:ext cx="8382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139533</xdr:rowOff>
    </xdr:from>
    <xdr:to>
      <xdr:col>19</xdr:col>
      <xdr:colOff>177800</xdr:colOff>
      <xdr:row>98</xdr:row>
      <xdr:rowOff>27518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018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27518</xdr:rowOff>
    </xdr:from>
    <xdr:to>
      <xdr:col>15</xdr:col>
      <xdr:colOff>50800</xdr:colOff>
      <xdr:row>98</xdr:row>
      <xdr:rowOff>32708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9618"/>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32708</xdr:rowOff>
    </xdr:from>
    <xdr:to>
      <xdr:col>10</xdr:col>
      <xdr:colOff>114300</xdr:colOff>
      <xdr:row>98</xdr:row>
      <xdr:rowOff>60223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4808"/>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77752</xdr:rowOff>
    </xdr:from>
    <xdr:to>
      <xdr:col>24</xdr:col>
      <xdr:colOff>114300</xdr:colOff>
      <xdr:row>98</xdr:row>
      <xdr:rowOff>7902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88733</xdr:rowOff>
    </xdr:from>
    <xdr:to>
      <xdr:col>20</xdr:col>
      <xdr:colOff>38100</xdr:colOff>
      <xdr:row>98</xdr:row>
      <xdr:rowOff>18883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148168</xdr:rowOff>
    </xdr:from>
    <xdr:to>
      <xdr:col>15</xdr:col>
      <xdr:colOff>101600</xdr:colOff>
      <xdr:row>98</xdr:row>
      <xdr:rowOff>78318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69445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153358</xdr:rowOff>
    </xdr:from>
    <xdr:to>
      <xdr:col>10</xdr:col>
      <xdr:colOff>165100</xdr:colOff>
      <xdr:row>98</xdr:row>
      <xdr:rowOff>83508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9423</xdr:rowOff>
    </xdr:from>
    <xdr:to>
      <xdr:col>6</xdr:col>
      <xdr:colOff>38100</xdr:colOff>
      <xdr:row>98</xdr:row>
      <xdr:rowOff>111023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102150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142035</xdr:rowOff>
    </xdr:from>
    <xdr:to>
      <xdr:col>55</xdr:col>
      <xdr:colOff>0</xdr:colOff>
      <xdr:row>57</xdr:row>
      <xdr:rowOff>19800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43235"/>
          <a:ext cx="8382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134475</xdr:rowOff>
    </xdr:from>
    <xdr:to>
      <xdr:col>50</xdr:col>
      <xdr:colOff>114300</xdr:colOff>
      <xdr:row>56</xdr:row>
      <xdr:rowOff>142035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567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13088</xdr:rowOff>
    </xdr:from>
    <xdr:to>
      <xdr:col>45</xdr:col>
      <xdr:colOff>177800</xdr:colOff>
      <xdr:row>56</xdr:row>
      <xdr:rowOff>134475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14288"/>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13088</xdr:rowOff>
    </xdr:from>
    <xdr:to>
      <xdr:col>41</xdr:col>
      <xdr:colOff>50800</xdr:colOff>
      <xdr:row>56</xdr:row>
      <xdr:rowOff>41059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14288"/>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140450</xdr:rowOff>
    </xdr:from>
    <xdr:to>
      <xdr:col>55</xdr:col>
      <xdr:colOff>50800</xdr:colOff>
      <xdr:row>57</xdr:row>
      <xdr:rowOff>70600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163327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91235</xdr:rowOff>
    </xdr:from>
    <xdr:to>
      <xdr:col>50</xdr:col>
      <xdr:colOff>165100</xdr:colOff>
      <xdr:row>57</xdr:row>
      <xdr:rowOff>21385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37912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83675</xdr:rowOff>
    </xdr:from>
    <xdr:to>
      <xdr:col>46</xdr:col>
      <xdr:colOff>38100</xdr:colOff>
      <xdr:row>57</xdr:row>
      <xdr:rowOff>13825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30352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133738</xdr:rowOff>
    </xdr:from>
    <xdr:to>
      <xdr:col>41</xdr:col>
      <xdr:colOff>101600</xdr:colOff>
      <xdr:row>56</xdr:row>
      <xdr:rowOff>63888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80415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161709</xdr:rowOff>
    </xdr:from>
    <xdr:to>
      <xdr:col>36</xdr:col>
      <xdr:colOff>165100</xdr:colOff>
      <xdr:row>56</xdr:row>
      <xdr:rowOff>91859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108386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6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99157</xdr:rowOff>
    </xdr:from>
    <xdr:to>
      <xdr:col>55</xdr:col>
      <xdr:colOff>0</xdr:colOff>
      <xdr:row>77</xdr:row>
      <xdr:rowOff>111175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00807"/>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161596</xdr:rowOff>
    </xdr:from>
    <xdr:to>
      <xdr:col>50</xdr:col>
      <xdr:colOff>114300</xdr:colOff>
      <xdr:row>77</xdr:row>
      <xdr:rowOff>111175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91796"/>
          <a:ext cx="889000" cy="1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161596</xdr:rowOff>
    </xdr:from>
    <xdr:to>
      <xdr:col>45</xdr:col>
      <xdr:colOff>177800</xdr:colOff>
      <xdr:row>78</xdr:row>
      <xdr:rowOff>43052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91796"/>
          <a:ext cx="889000" cy="2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165793</xdr:rowOff>
    </xdr:from>
    <xdr:to>
      <xdr:col>41</xdr:col>
      <xdr:colOff>50800</xdr:colOff>
      <xdr:row>78</xdr:row>
      <xdr:rowOff>43052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7443"/>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48357</xdr:rowOff>
    </xdr:from>
    <xdr:to>
      <xdr:col>55</xdr:col>
      <xdr:colOff>50800</xdr:colOff>
      <xdr:row>77</xdr:row>
      <xdr:rowOff>149957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26784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60375</xdr:rowOff>
    </xdr:from>
    <xdr:to>
      <xdr:col>50</xdr:col>
      <xdr:colOff>165100</xdr:colOff>
      <xdr:row>77</xdr:row>
      <xdr:rowOff>161975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110796</xdr:rowOff>
    </xdr:from>
    <xdr:to>
      <xdr:col>46</xdr:col>
      <xdr:colOff>38100</xdr:colOff>
      <xdr:row>77</xdr:row>
      <xdr:rowOff>40946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57473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163702</xdr:rowOff>
    </xdr:from>
    <xdr:to>
      <xdr:col>41</xdr:col>
      <xdr:colOff>101600</xdr:colOff>
      <xdr:row>78</xdr:row>
      <xdr:rowOff>93852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84979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114993</xdr:rowOff>
    </xdr:from>
    <xdr:to>
      <xdr:col>36</xdr:col>
      <xdr:colOff>165100</xdr:colOff>
      <xdr:row>78</xdr:row>
      <xdr:rowOff>45143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61670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71599</xdr:rowOff>
    </xdr:from>
    <xdr:to>
      <xdr:col>55</xdr:col>
      <xdr:colOff>0</xdr:colOff>
      <xdr:row>96</xdr:row>
      <xdr:rowOff>12305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187899"/>
          <a:ext cx="838200" cy="28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86829</xdr:rowOff>
    </xdr:from>
    <xdr:to>
      <xdr:col>50</xdr:col>
      <xdr:colOff>114300</xdr:colOff>
      <xdr:row>96</xdr:row>
      <xdr:rowOff>12305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74579"/>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86829</xdr:rowOff>
    </xdr:from>
    <xdr:to>
      <xdr:col>45</xdr:col>
      <xdr:colOff>177800</xdr:colOff>
      <xdr:row>95</xdr:row>
      <xdr:rowOff>132200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74579"/>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132200</xdr:rowOff>
    </xdr:from>
    <xdr:to>
      <xdr:col>41</xdr:col>
      <xdr:colOff>50800</xdr:colOff>
      <xdr:row>95</xdr:row>
      <xdr:rowOff>148169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419950"/>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20799</xdr:rowOff>
    </xdr:from>
    <xdr:to>
      <xdr:col>55</xdr:col>
      <xdr:colOff>50800</xdr:colOff>
      <xdr:row>94</xdr:row>
      <xdr:rowOff>122399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43676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132955</xdr:rowOff>
    </xdr:from>
    <xdr:to>
      <xdr:col>50</xdr:col>
      <xdr:colOff>165100</xdr:colOff>
      <xdr:row>96</xdr:row>
      <xdr:rowOff>63105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36029</xdr:rowOff>
    </xdr:from>
    <xdr:to>
      <xdr:col>46</xdr:col>
      <xdr:colOff>38100</xdr:colOff>
      <xdr:row>95</xdr:row>
      <xdr:rowOff>137629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154156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81400</xdr:rowOff>
    </xdr:from>
    <xdr:to>
      <xdr:col>41</xdr:col>
      <xdr:colOff>101600</xdr:colOff>
      <xdr:row>96</xdr:row>
      <xdr:rowOff>11550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28077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97369</xdr:rowOff>
    </xdr:from>
    <xdr:to>
      <xdr:col>36</xdr:col>
      <xdr:colOff>165100</xdr:colOff>
      <xdr:row>96</xdr:row>
      <xdr:rowOff>27519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44046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1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121222</xdr:rowOff>
    </xdr:from>
    <xdr:to>
      <xdr:col>85</xdr:col>
      <xdr:colOff>127000</xdr:colOff>
      <xdr:row>37</xdr:row>
      <xdr:rowOff>158369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64872"/>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123165</xdr:rowOff>
    </xdr:from>
    <xdr:to>
      <xdr:col>81</xdr:col>
      <xdr:colOff>50800</xdr:colOff>
      <xdr:row>37</xdr:row>
      <xdr:rowOff>158369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6681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123165</xdr:rowOff>
    </xdr:from>
    <xdr:to>
      <xdr:col>76</xdr:col>
      <xdr:colOff>114300</xdr:colOff>
      <xdr:row>37</xdr:row>
      <xdr:rowOff>132613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6681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110973</xdr:rowOff>
    </xdr:from>
    <xdr:to>
      <xdr:col>71</xdr:col>
      <xdr:colOff>177800</xdr:colOff>
      <xdr:row>37</xdr:row>
      <xdr:rowOff>132613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54623"/>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70422</xdr:rowOff>
    </xdr:from>
    <xdr:to>
      <xdr:col>85</xdr:col>
      <xdr:colOff>177800</xdr:colOff>
      <xdr:row>38</xdr:row>
      <xdr:rowOff>572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48849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107569</xdr:rowOff>
    </xdr:from>
    <xdr:to>
      <xdr:col>81</xdr:col>
      <xdr:colOff>101600</xdr:colOff>
      <xdr:row>38</xdr:row>
      <xdr:rowOff>37719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28846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72365</xdr:rowOff>
    </xdr:from>
    <xdr:to>
      <xdr:col>76</xdr:col>
      <xdr:colOff>165100</xdr:colOff>
      <xdr:row>38</xdr:row>
      <xdr:rowOff>2515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81813</xdr:rowOff>
    </xdr:from>
    <xdr:to>
      <xdr:col>72</xdr:col>
      <xdr:colOff>38100</xdr:colOff>
      <xdr:row>38</xdr:row>
      <xdr:rowOff>11964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60173</xdr:rowOff>
    </xdr:from>
    <xdr:to>
      <xdr:col>67</xdr:col>
      <xdr:colOff>101600</xdr:colOff>
      <xdr:row>37</xdr:row>
      <xdr:rowOff>161773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152899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121706</xdr:rowOff>
    </xdr:from>
    <xdr:to>
      <xdr:col>85</xdr:col>
      <xdr:colOff>126364</xdr:colOff>
      <xdr:row>59</xdr:row>
      <xdr:rowOff>65622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9037106"/>
          <a:ext cx="1269" cy="11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69449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65622</xdr:rowOff>
    </xdr:from>
    <xdr:to>
      <xdr:col>86</xdr:col>
      <xdr:colOff>25400</xdr:colOff>
      <xdr:row>59</xdr:row>
      <xdr:rowOff>65622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8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68383</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8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121706</xdr:rowOff>
    </xdr:from>
    <xdr:to>
      <xdr:col>86</xdr:col>
      <xdr:colOff>25400</xdr:colOff>
      <xdr:row>52</xdr:row>
      <xdr:rowOff>121706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0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78914</xdr:rowOff>
    </xdr:from>
    <xdr:to>
      <xdr:col>85</xdr:col>
      <xdr:colOff>127000</xdr:colOff>
      <xdr:row>57</xdr:row>
      <xdr:rowOff>81015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508664"/>
          <a:ext cx="838200" cy="3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46593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4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23716</xdr:rowOff>
    </xdr:from>
    <xdr:to>
      <xdr:col>85</xdr:col>
      <xdr:colOff>177800</xdr:colOff>
      <xdr:row>57</xdr:row>
      <xdr:rowOff>125316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78914</xdr:rowOff>
    </xdr:from>
    <xdr:to>
      <xdr:col>81</xdr:col>
      <xdr:colOff>50800</xdr:colOff>
      <xdr:row>56</xdr:row>
      <xdr:rowOff>96582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508664"/>
          <a:ext cx="889000" cy="1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18894</xdr:rowOff>
    </xdr:from>
    <xdr:to>
      <xdr:col>81</xdr:col>
      <xdr:colOff>101600</xdr:colOff>
      <xdr:row>57</xdr:row>
      <xdr:rowOff>120494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111621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8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96582</xdr:rowOff>
    </xdr:from>
    <xdr:to>
      <xdr:col>76</xdr:col>
      <xdr:colOff>114300</xdr:colOff>
      <xdr:row>58</xdr:row>
      <xdr:rowOff>33749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697782"/>
          <a:ext cx="889000" cy="2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119402</xdr:rowOff>
    </xdr:from>
    <xdr:to>
      <xdr:col>76</xdr:col>
      <xdr:colOff>165100</xdr:colOff>
      <xdr:row>57</xdr:row>
      <xdr:rowOff>49552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2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40679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109677</xdr:rowOff>
    </xdr:from>
    <xdr:to>
      <xdr:col>71</xdr:col>
      <xdr:colOff>177800</xdr:colOff>
      <xdr:row>58</xdr:row>
      <xdr:rowOff>33749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82177"/>
          <a:ext cx="889000" cy="129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34537</xdr:rowOff>
    </xdr:from>
    <xdr:to>
      <xdr:col>72</xdr:col>
      <xdr:colOff>38100</xdr:colOff>
      <xdr:row>57</xdr:row>
      <xdr:rowOff>136137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152664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41156</xdr:rowOff>
    </xdr:from>
    <xdr:to>
      <xdr:col>67</xdr:col>
      <xdr:colOff>101600</xdr:colOff>
      <xdr:row>57</xdr:row>
      <xdr:rowOff>142756</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133883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30215</xdr:rowOff>
    </xdr:from>
    <xdr:to>
      <xdr:col>85</xdr:col>
      <xdr:colOff>177800</xdr:colOff>
      <xdr:row>57</xdr:row>
      <xdr:rowOff>131815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8642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28114</xdr:rowOff>
    </xdr:from>
    <xdr:to>
      <xdr:col>81</xdr:col>
      <xdr:colOff>101600</xdr:colOff>
      <xdr:row>55</xdr:row>
      <xdr:rowOff>129714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4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146241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2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45782</xdr:rowOff>
    </xdr:from>
    <xdr:to>
      <xdr:col>76</xdr:col>
      <xdr:colOff>165100</xdr:colOff>
      <xdr:row>56</xdr:row>
      <xdr:rowOff>147382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6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163909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4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154399</xdr:rowOff>
    </xdr:from>
    <xdr:to>
      <xdr:col>72</xdr:col>
      <xdr:colOff>38100</xdr:colOff>
      <xdr:row>58</xdr:row>
      <xdr:rowOff>84549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58877</xdr:rowOff>
    </xdr:from>
    <xdr:to>
      <xdr:col>67</xdr:col>
      <xdr:colOff>101600</xdr:colOff>
      <xdr:row>50</xdr:row>
      <xdr:rowOff>160477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6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5554</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40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41708</xdr:rowOff>
    </xdr:from>
    <xdr:to>
      <xdr:col>85</xdr:col>
      <xdr:colOff>127000</xdr:colOff>
      <xdr:row>78</xdr:row>
      <xdr:rowOff>46876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14808"/>
          <a:ext cx="8382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41708</xdr:rowOff>
    </xdr:from>
    <xdr:to>
      <xdr:col>81</xdr:col>
      <xdr:colOff>50800</xdr:colOff>
      <xdr:row>79</xdr:row>
      <xdr:rowOff>33313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14808"/>
          <a:ext cx="8890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63652</xdr:rowOff>
    </xdr:from>
    <xdr:to>
      <xdr:col>76</xdr:col>
      <xdr:colOff>114300</xdr:colOff>
      <xdr:row>79</xdr:row>
      <xdr:rowOff>33313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436752"/>
          <a:ext cx="889000" cy="1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63652</xdr:rowOff>
    </xdr:from>
    <xdr:to>
      <xdr:col>71</xdr:col>
      <xdr:colOff>177800</xdr:colOff>
      <xdr:row>78</xdr:row>
      <xdr:rowOff>127318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36752"/>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167526</xdr:rowOff>
    </xdr:from>
    <xdr:to>
      <xdr:col>85</xdr:col>
      <xdr:colOff>177800</xdr:colOff>
      <xdr:row>78</xdr:row>
      <xdr:rowOff>97676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3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18953</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162358</xdr:rowOff>
    </xdr:from>
    <xdr:to>
      <xdr:col>81</xdr:col>
      <xdr:colOff>101600</xdr:colOff>
      <xdr:row>78</xdr:row>
      <xdr:rowOff>92508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109035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14111" y="13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153963</xdr:rowOff>
    </xdr:from>
    <xdr:to>
      <xdr:col>76</xdr:col>
      <xdr:colOff>165100</xdr:colOff>
      <xdr:row>79</xdr:row>
      <xdr:rowOff>84113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75240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1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12852</xdr:rowOff>
    </xdr:from>
    <xdr:to>
      <xdr:col>72</xdr:col>
      <xdr:colOff>38100</xdr:colOff>
      <xdr:row>78</xdr:row>
      <xdr:rowOff>114452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130979</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36111" y="131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76518</xdr:rowOff>
    </xdr:from>
    <xdr:to>
      <xdr:col>67</xdr:col>
      <xdr:colOff>101600</xdr:colOff>
      <xdr:row>79</xdr:row>
      <xdr:rowOff>6668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23195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2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150079</xdr:rowOff>
    </xdr:from>
    <xdr:to>
      <xdr:col>85</xdr:col>
      <xdr:colOff>127000</xdr:colOff>
      <xdr:row>96</xdr:row>
      <xdr:rowOff>21971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37829"/>
          <a:ext cx="8382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141932</xdr:rowOff>
    </xdr:from>
    <xdr:to>
      <xdr:col>81</xdr:col>
      <xdr:colOff>50800</xdr:colOff>
      <xdr:row>96</xdr:row>
      <xdr:rowOff>21971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29682"/>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111170</xdr:rowOff>
    </xdr:from>
    <xdr:to>
      <xdr:col>76</xdr:col>
      <xdr:colOff>114300</xdr:colOff>
      <xdr:row>95</xdr:row>
      <xdr:rowOff>141932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98920"/>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23343</xdr:rowOff>
    </xdr:from>
    <xdr:to>
      <xdr:col>71</xdr:col>
      <xdr:colOff>177800</xdr:colOff>
      <xdr:row>95</xdr:row>
      <xdr:rowOff>111170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311093"/>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99279</xdr:rowOff>
    </xdr:from>
    <xdr:to>
      <xdr:col>85</xdr:col>
      <xdr:colOff>177800</xdr:colOff>
      <xdr:row>96</xdr:row>
      <xdr:rowOff>29429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122156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142621</xdr:rowOff>
    </xdr:from>
    <xdr:to>
      <xdr:col>81</xdr:col>
      <xdr:colOff>101600</xdr:colOff>
      <xdr:row>96</xdr:row>
      <xdr:rowOff>72771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89298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91132</xdr:rowOff>
    </xdr:from>
    <xdr:to>
      <xdr:col>76</xdr:col>
      <xdr:colOff>165100</xdr:colOff>
      <xdr:row>96</xdr:row>
      <xdr:rowOff>21282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37809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60370</xdr:rowOff>
    </xdr:from>
    <xdr:to>
      <xdr:col>72</xdr:col>
      <xdr:colOff>38100</xdr:colOff>
      <xdr:row>95</xdr:row>
      <xdr:rowOff>161970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7047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143993</xdr:rowOff>
    </xdr:from>
    <xdr:to>
      <xdr:col>67</xdr:col>
      <xdr:colOff>101600</xdr:colOff>
      <xdr:row>95</xdr:row>
      <xdr:rowOff>74143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90670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61062</xdr:rowOff>
    </xdr:from>
    <xdr:to>
      <xdr:col>116</xdr:col>
      <xdr:colOff>63500</xdr:colOff>
      <xdr:row>37</xdr:row>
      <xdr:rowOff>36373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547462"/>
          <a:ext cx="838200" cy="8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36695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1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36373</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380023"/>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2862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10262</xdr:rowOff>
    </xdr:from>
    <xdr:to>
      <xdr:col>116</xdr:col>
      <xdr:colOff>114300</xdr:colOff>
      <xdr:row>32</xdr:row>
      <xdr:rowOff>111862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134739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4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157023</xdr:rowOff>
    </xdr:from>
    <xdr:to>
      <xdr:col>112</xdr:col>
      <xdr:colOff>38100</xdr:colOff>
      <xdr:row>37</xdr:row>
      <xdr:rowOff>87173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103700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民生費は町に福祉事務所を設置し、生活保護費を支給していることから類似団体平均を上回って推移しています。土木費は本格化した町営住宅建替事業の影響で、令和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年度から増となるとともに、類似団体平均を上回りました。諸支出金は公営企業会計への長期貸付を行ったため、令和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年度を上回り、類似団体で最も大きくなっています。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財政調整基金残高は、適切な財源の確保と歳出の精査により、取り崩しを避けているため、令和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年度とほぼ同額を維持しました。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また実質収支額の標準財政規模費は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％程度で推移し、実質単年度収支も黒字を確保しました。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歳出額が膨らみ、基金の積み立てが難しい状況にあることから、この取り崩しは最終手段と考えて財政運営を行っていきます。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年度決算は、すべての会計で黒字となりました。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今後もこの状況を維持できるように、独立採算の原則のもと、改めて受益と負担の公平性に基づいた使用料の改定などの歳入確保の取り組みの必要性を検討していきます。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11005142</v>
      </c>
      <c r="BO4" s="449"/>
      <c r="BP4" s="449"/>
      <c r="BQ4" s="449"/>
      <c r="BR4" s="449"/>
      <c r="BS4" s="449"/>
      <c r="BT4" s="449"/>
      <c r="BU4" s="450"/>
      <c r="BV4" s="448">
        <v>11140932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4.8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10622814</v>
      </c>
      <c r="BO5" s="420"/>
      <c r="BP5" s="420"/>
      <c r="BQ5" s="420"/>
      <c r="BR5" s="420"/>
      <c r="BS5" s="420"/>
      <c r="BT5" s="420"/>
      <c r="BU5" s="421"/>
      <c r="BV5" s="419">
        <v>10759547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87.8</v>
      </c>
      <c r="CU5" s="417"/>
      <c r="CV5" s="417"/>
      <c r="CW5" s="417"/>
      <c r="CX5" s="417"/>
      <c r="CY5" s="417"/>
      <c r="CZ5" s="417"/>
      <c r="DA5" s="418"/>
      <c r="DB5" s="416">
        <v>85.3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382328</v>
      </c>
      <c r="BO6" s="420"/>
      <c r="BP6" s="420"/>
      <c r="BQ6" s="420"/>
      <c r="BR6" s="420"/>
      <c r="BS6" s="420"/>
      <c r="BT6" s="420"/>
      <c r="BU6" s="421"/>
      <c r="BV6" s="419">
        <v>381385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88.7</v>
      </c>
      <c r="CU6" s="563"/>
      <c r="CV6" s="563"/>
      <c r="CW6" s="563"/>
      <c r="CX6" s="563"/>
      <c r="CY6" s="563"/>
      <c r="CZ6" s="563"/>
      <c r="DA6" s="564"/>
      <c r="DB6" s="562">
        <v>87.7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59616</v>
      </c>
      <c r="BO7" s="420"/>
      <c r="BP7" s="420"/>
      <c r="BQ7" s="420"/>
      <c r="BR7" s="420"/>
      <c r="BS7" s="420"/>
      <c r="BT7" s="420"/>
      <c r="BU7" s="421"/>
      <c r="BV7" s="419">
        <v>74604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6269358</v>
      </c>
      <c r="CU7" s="420"/>
      <c r="CV7" s="420"/>
      <c r="CW7" s="420"/>
      <c r="CX7" s="420"/>
      <c r="CY7" s="420"/>
      <c r="CZ7" s="420"/>
      <c r="DA7" s="421"/>
      <c r="DB7" s="419">
        <v>6379981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322712</v>
      </c>
      <c r="BO8" s="420"/>
      <c r="BP8" s="420"/>
      <c r="BQ8" s="420"/>
      <c r="BR8" s="420"/>
      <c r="BS8" s="420"/>
      <c r="BT8" s="420"/>
      <c r="BU8" s="421"/>
      <c r="BV8" s="419">
        <v>306781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16055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15931</v>
      </c>
      <c r="BO9" s="420"/>
      <c r="BP9" s="420"/>
      <c r="BQ9" s="420"/>
      <c r="BR9" s="420"/>
      <c r="BS9" s="420"/>
      <c r="BT9" s="420"/>
      <c r="BU9" s="421"/>
      <c r="BV9" s="419">
        <v>37430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v>
      </c>
      <c r="CU9" s="417"/>
      <c r="CV9" s="417"/>
      <c r="CW9" s="417"/>
      <c r="CX9" s="417"/>
      <c r="CY9" s="417"/>
      <c r="CZ9" s="417"/>
      <c r="DA9" s="418"/>
      <c r="DB9" s="416">
        <v>15.8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16550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82</v>
      </c>
      <c r="BO10" s="420"/>
      <c r="BP10" s="420"/>
      <c r="BQ10" s="420"/>
      <c r="BR10" s="420"/>
      <c r="BS10" s="420"/>
      <c r="BT10" s="420"/>
      <c r="BU10" s="421"/>
      <c r="BV10" s="419">
        <v>148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229141</v>
      </c>
      <c r="BO11" s="420"/>
      <c r="BP11" s="420"/>
      <c r="BQ11" s="420"/>
      <c r="BR11" s="420"/>
      <c r="BS11" s="420"/>
      <c r="BT11" s="420"/>
      <c r="BU11" s="421"/>
      <c r="BV11" s="419">
        <v>254545</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16515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16431</v>
      </c>
      <c r="S13" s="507"/>
      <c r="T13" s="507"/>
      <c r="U13" s="507"/>
      <c r="V13" s="508"/>
      <c r="W13" s="509" t="s">
        <v>143</v>
      </c>
      <c r="X13" s="405"/>
      <c r="Y13" s="405"/>
      <c r="Z13" s="405"/>
      <c r="AA13" s="405"/>
      <c r="AB13" s="406"/>
      <c r="AC13" s="372">
        <v>1017</v>
      </c>
      <c r="AD13" s="373"/>
      <c r="AE13" s="373"/>
      <c r="AF13" s="373"/>
      <c r="AG13" s="374"/>
      <c r="AH13" s="372">
        <v>1258</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245154</v>
      </c>
      <c r="BO13" s="420"/>
      <c r="BP13" s="420"/>
      <c r="BQ13" s="420"/>
      <c r="BR13" s="420"/>
      <c r="BS13" s="420"/>
      <c r="BT13" s="420"/>
      <c r="BU13" s="421"/>
      <c r="BV13" s="419">
        <v>292123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6.3</v>
      </c>
      <c r="CU13" s="417"/>
      <c r="CV13" s="417"/>
      <c r="CW13" s="417"/>
      <c r="CX13" s="417"/>
      <c r="CY13" s="417"/>
      <c r="CZ13" s="417"/>
      <c r="DA13" s="418"/>
      <c r="DB13" s="416">
        <v>7.6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16651</v>
      </c>
      <c r="S14" s="507"/>
      <c r="T14" s="507"/>
      <c r="U14" s="507"/>
      <c r="V14" s="508"/>
      <c r="W14" s="510"/>
      <c r="X14" s="408"/>
      <c r="Y14" s="408"/>
      <c r="Z14" s="408"/>
      <c r="AA14" s="408"/>
      <c r="AB14" s="409"/>
      <c r="AC14" s="499">
        <v>12.4</v>
      </c>
      <c r="AD14" s="500"/>
      <c r="AE14" s="500"/>
      <c r="AF14" s="500"/>
      <c r="AG14" s="501"/>
      <c r="AH14" s="499">
        <v>14.7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3.2</v>
      </c>
      <c r="CU14" s="517"/>
      <c r="CV14" s="517"/>
      <c r="CW14" s="517"/>
      <c r="CX14" s="517"/>
      <c r="CY14" s="517"/>
      <c r="CZ14" s="517"/>
      <c r="DA14" s="518"/>
      <c r="DB14" s="516">
        <v>10.199999999999999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16571</v>
      </c>
      <c r="S15" s="507"/>
      <c r="T15" s="507"/>
      <c r="U15" s="507"/>
      <c r="V15" s="508"/>
      <c r="W15" s="509" t="s">
        <v>151</v>
      </c>
      <c r="X15" s="405"/>
      <c r="Y15" s="405"/>
      <c r="Z15" s="405"/>
      <c r="AA15" s="405"/>
      <c r="AB15" s="406"/>
      <c r="AC15" s="372">
        <v>1716</v>
      </c>
      <c r="AD15" s="373"/>
      <c r="AE15" s="373"/>
      <c r="AF15" s="373"/>
      <c r="AG15" s="374"/>
      <c r="AH15" s="372">
        <v>1786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1563396</v>
      </c>
      <c r="BO15" s="449"/>
      <c r="BP15" s="449"/>
      <c r="BQ15" s="449"/>
      <c r="BR15" s="449"/>
      <c r="BS15" s="449"/>
      <c r="BT15" s="449"/>
      <c r="BU15" s="450"/>
      <c r="BV15" s="448">
        <v>1501940</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20.9</v>
      </c>
      <c r="AD16" s="500"/>
      <c r="AE16" s="500"/>
      <c r="AF16" s="500"/>
      <c r="AG16" s="501"/>
      <c r="AH16" s="499">
        <v>20.9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5835417</v>
      </c>
      <c r="BO16" s="420"/>
      <c r="BP16" s="420"/>
      <c r="BQ16" s="420"/>
      <c r="BR16" s="420"/>
      <c r="BS16" s="420"/>
      <c r="BT16" s="420"/>
      <c r="BU16" s="421"/>
      <c r="BV16" s="419">
        <v>5783139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5464</v>
      </c>
      <c r="AD17" s="373"/>
      <c r="AE17" s="373"/>
      <c r="AF17" s="373"/>
      <c r="AG17" s="374"/>
      <c r="AH17" s="372">
        <v>5491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1934737</v>
      </c>
      <c r="BO17" s="420"/>
      <c r="BP17" s="420"/>
      <c r="BQ17" s="420"/>
      <c r="BR17" s="420"/>
      <c r="BS17" s="420"/>
      <c r="BT17" s="420"/>
      <c r="BU17" s="421"/>
      <c r="BV17" s="419">
        <v>1859279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77.930000000000007</v>
      </c>
      <c r="M18" s="472"/>
      <c r="N18" s="472"/>
      <c r="O18" s="472"/>
      <c r="P18" s="472"/>
      <c r="Q18" s="472"/>
      <c r="R18" s="473"/>
      <c r="S18" s="473"/>
      <c r="T18" s="473"/>
      <c r="U18" s="473"/>
      <c r="V18" s="474"/>
      <c r="W18" s="490"/>
      <c r="X18" s="491"/>
      <c r="Y18" s="491"/>
      <c r="Z18" s="491"/>
      <c r="AA18" s="491"/>
      <c r="AB18" s="515"/>
      <c r="AC18" s="389">
        <v>66.7</v>
      </c>
      <c r="AD18" s="390"/>
      <c r="AE18" s="390"/>
      <c r="AF18" s="390"/>
      <c r="AG18" s="475"/>
      <c r="AH18" s="389">
        <v>64.3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5566899</v>
      </c>
      <c r="BO18" s="420"/>
      <c r="BP18" s="420"/>
      <c r="BQ18" s="420"/>
      <c r="BR18" s="420"/>
      <c r="BS18" s="420"/>
      <c r="BT18" s="420"/>
      <c r="BU18" s="421"/>
      <c r="BV18" s="419">
        <v>5497384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206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7367182</v>
      </c>
      <c r="BO19" s="420"/>
      <c r="BP19" s="420"/>
      <c r="BQ19" s="420"/>
      <c r="BR19" s="420"/>
      <c r="BS19" s="420"/>
      <c r="BT19" s="420"/>
      <c r="BU19" s="421"/>
      <c r="BV19" s="419">
        <v>7403542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5682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12716601</v>
      </c>
      <c r="BO22" s="449"/>
      <c r="BP22" s="449"/>
      <c r="BQ22" s="449"/>
      <c r="BR22" s="449"/>
      <c r="BS22" s="449"/>
      <c r="BT22" s="449"/>
      <c r="BU22" s="450"/>
      <c r="BV22" s="448">
        <v>13126565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11110098</v>
      </c>
      <c r="BO23" s="420"/>
      <c r="BP23" s="420"/>
      <c r="BQ23" s="420"/>
      <c r="BR23" s="420"/>
      <c r="BS23" s="420"/>
      <c r="BT23" s="420"/>
      <c r="BU23" s="421"/>
      <c r="BV23" s="419">
        <v>11587433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8270</v>
      </c>
      <c r="R24" s="373"/>
      <c r="S24" s="373"/>
      <c r="T24" s="373"/>
      <c r="U24" s="373"/>
      <c r="V24" s="374"/>
      <c r="W24" s="462"/>
      <c r="X24" s="399"/>
      <c r="Y24" s="400"/>
      <c r="Z24" s="375" t="s">
        <v>176</v>
      </c>
      <c r="AA24" s="376"/>
      <c r="AB24" s="376"/>
      <c r="AC24" s="376"/>
      <c r="AD24" s="376"/>
      <c r="AE24" s="376"/>
      <c r="AF24" s="376"/>
      <c r="AG24" s="377"/>
      <c r="AH24" s="372">
        <v>171</v>
      </c>
      <c r="AI24" s="373"/>
      <c r="AJ24" s="373"/>
      <c r="AK24" s="373"/>
      <c r="AL24" s="374"/>
      <c r="AM24" s="372">
        <v>495558</v>
      </c>
      <c r="AN24" s="373"/>
      <c r="AO24" s="373"/>
      <c r="AP24" s="373"/>
      <c r="AQ24" s="373"/>
      <c r="AR24" s="374"/>
      <c r="AS24" s="372">
        <v>2898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10522249</v>
      </c>
      <c r="BO24" s="420"/>
      <c r="BP24" s="420"/>
      <c r="BQ24" s="420"/>
      <c r="BR24" s="420"/>
      <c r="BS24" s="420"/>
      <c r="BT24" s="420"/>
      <c r="BU24" s="421"/>
      <c r="BV24" s="419">
        <v>10567576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6620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180</v>
      </c>
      <c r="AN25" s="373"/>
      <c r="AO25" s="373"/>
      <c r="AP25" s="373"/>
      <c r="AQ25" s="373"/>
      <c r="AR25" s="374"/>
      <c r="AS25" s="372" t="s">
        <v>141</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808345</v>
      </c>
      <c r="BO25" s="449"/>
      <c r="BP25" s="449"/>
      <c r="BQ25" s="449"/>
      <c r="BR25" s="449"/>
      <c r="BS25" s="449"/>
      <c r="BT25" s="449"/>
      <c r="BU25" s="450"/>
      <c r="BV25" s="448">
        <v>1298125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6210</v>
      </c>
      <c r="R26" s="373"/>
      <c r="S26" s="373"/>
      <c r="T26" s="373"/>
      <c r="U26" s="373"/>
      <c r="V26" s="374"/>
      <c r="W26" s="462"/>
      <c r="X26" s="399"/>
      <c r="Y26" s="400"/>
      <c r="Z26" s="375" t="s">
        <v>183</v>
      </c>
      <c r="AA26" s="430"/>
      <c r="AB26" s="430"/>
      <c r="AC26" s="430"/>
      <c r="AD26" s="430"/>
      <c r="AE26" s="430"/>
      <c r="AF26" s="430"/>
      <c r="AG26" s="431"/>
      <c r="AH26" s="372">
        <v>6</v>
      </c>
      <c r="AI26" s="373"/>
      <c r="AJ26" s="373"/>
      <c r="AK26" s="373"/>
      <c r="AL26" s="374"/>
      <c r="AM26" s="372">
        <v>15750</v>
      </c>
      <c r="AN26" s="373"/>
      <c r="AO26" s="373"/>
      <c r="AP26" s="373"/>
      <c r="AQ26" s="373"/>
      <c r="AR26" s="374"/>
      <c r="AS26" s="372">
        <v>2625</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3310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224747</v>
      </c>
      <c r="BO27" s="454"/>
      <c r="BP27" s="454"/>
      <c r="BQ27" s="454"/>
      <c r="BR27" s="454"/>
      <c r="BS27" s="454"/>
      <c r="BT27" s="454"/>
      <c r="BU27" s="455"/>
      <c r="BV27" s="453">
        <v>224745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2400</v>
      </c>
      <c r="R28" s="373"/>
      <c r="S28" s="373"/>
      <c r="T28" s="373"/>
      <c r="U28" s="373"/>
      <c r="V28" s="374"/>
      <c r="W28" s="462"/>
      <c r="X28" s="399"/>
      <c r="Y28" s="400"/>
      <c r="Z28" s="375" t="s">
        <v>191</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2391923</v>
      </c>
      <c r="BO28" s="449"/>
      <c r="BP28" s="449"/>
      <c r="BQ28" s="449"/>
      <c r="BR28" s="449"/>
      <c r="BS28" s="449"/>
      <c r="BT28" s="449"/>
      <c r="BU28" s="450"/>
      <c r="BV28" s="448">
        <v>2391841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193</v>
      </c>
      <c r="F29" s="376"/>
      <c r="G29" s="376"/>
      <c r="H29" s="376"/>
      <c r="I29" s="376"/>
      <c r="J29" s="376"/>
      <c r="K29" s="377"/>
      <c r="L29" s="372">
        <v>10</v>
      </c>
      <c r="M29" s="373"/>
      <c r="N29" s="373"/>
      <c r="O29" s="373"/>
      <c r="P29" s="374"/>
      <c r="Q29" s="372">
        <v>2240</v>
      </c>
      <c r="R29" s="373"/>
      <c r="S29" s="373"/>
      <c r="T29" s="373"/>
      <c r="U29" s="373"/>
      <c r="V29" s="374"/>
      <c r="W29" s="463"/>
      <c r="X29" s="464"/>
      <c r="Y29" s="465"/>
      <c r="Z29" s="375" t="s">
        <v>194</v>
      </c>
      <c r="AA29" s="376"/>
      <c r="AB29" s="376"/>
      <c r="AC29" s="376"/>
      <c r="AD29" s="376"/>
      <c r="AE29" s="376"/>
      <c r="AF29" s="376"/>
      <c r="AG29" s="377"/>
      <c r="AH29" s="372">
        <v>173</v>
      </c>
      <c r="AI29" s="373"/>
      <c r="AJ29" s="373"/>
      <c r="AK29" s="373"/>
      <c r="AL29" s="374"/>
      <c r="AM29" s="372">
        <v>502728</v>
      </c>
      <c r="AN29" s="373"/>
      <c r="AO29" s="373"/>
      <c r="AP29" s="373"/>
      <c r="AQ29" s="373"/>
      <c r="AR29" s="374"/>
      <c r="AS29" s="372">
        <v>2906</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1211578</v>
      </c>
      <c r="BO29" s="420"/>
      <c r="BP29" s="420"/>
      <c r="BQ29" s="420"/>
      <c r="BR29" s="420"/>
      <c r="BS29" s="420"/>
      <c r="BT29" s="420"/>
      <c r="BU29" s="421"/>
      <c r="BV29" s="419">
        <v>1267494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92.1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2230107</v>
      </c>
      <c r="BO30" s="454"/>
      <c r="BP30" s="454"/>
      <c r="BQ30" s="454"/>
      <c r="BR30" s="454"/>
      <c r="BS30" s="454"/>
      <c r="BT30" s="454"/>
      <c r="BU30" s="455"/>
      <c r="BV30" s="453">
        <v>2213833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205</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203</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国民宿舎事業特別会計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鳥取県町村総合事務組合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湯梨浜町土地開発公社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鳥取中部ふるさと広域連合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一般財団法人ゆりはま温泉公社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高齢者及び障がい者住宅整備資金貸付事業特別会計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下水道事業特別会計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鳥取中部ふるさと広域連合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鳥取中央有線放送株式会社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鳥取中部ふるさと広域連合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鳥取県後期高齢者医療広域連合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鳥取県後期高齢者医療広域連合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2q/o7w4EeDzXlTyE8EUM2aXQD+9FDP1gf3v6Ls8riQyKNfY7mLfyMTPl45NjehZWu5qrQG6uHHmgHbqweBsSQ==" saltValue="49G2bkyinRO7zBgAMzNY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572</v>
      </c>
      <c r="D34" s="1151"/>
      <c r="E34" s="1152"/>
      <c r="F34" s="32" t="s">
        <v>524</v>
      </c>
      <c r="G34" s="33" t="s">
        <v>524</v>
      </c>
      <c r="H34" s="33" t="s">
        <v>524</v>
      </c>
      <c r="I34" s="33" t="s">
        <v>524</v>
      </c>
      <c r="J34" s="34">
        <v>8.0299999999999994</v>
      </c>
      <c r="K34" s="22"/>
      <c r="L34" s="22"/>
      <c r="M34" s="22"/>
      <c r="N34" s="22"/>
      <c r="O34" s="22"/>
      <c r="P34" s="22"/>
    </row>
    <row r="35" spans="1:16" ht="39" customHeight="1" x14ac:dyDescent="0.15">
      <c r="A35" s="22"/>
      <c r="B35" s="35"/>
      <c r="C35" s="1145" t="s">
        <v>573</v>
      </c>
      <c r="D35" s="1146"/>
      <c r="E35" s="1147"/>
      <c r="F35" s="36">
        <v>3.37</v>
      </c>
      <c r="G35" s="37">
        <v>3.86</v>
      </c>
      <c r="H35" s="37">
        <v>4.3600000000000003</v>
      </c>
      <c r="I35" s="37">
        <v>4.8</v>
      </c>
      <c r="J35" s="38">
        <v>5.14</v>
      </c>
      <c r="K35" s="22"/>
      <c r="L35" s="22"/>
      <c r="M35" s="22"/>
      <c r="N35" s="22"/>
      <c r="O35" s="22"/>
      <c r="P35" s="22"/>
    </row>
    <row r="36" spans="1:16" ht="39" customHeight="1" x14ac:dyDescent="0.15">
      <c r="A36" s="22"/>
      <c r="B36" s="35"/>
      <c r="C36" s="1145" t="s">
        <v>574</v>
      </c>
      <c r="D36" s="1146"/>
      <c r="E36" s="1147"/>
      <c r="F36" s="36">
        <v>0</v>
      </c>
      <c r="G36" s="37">
        <v>0</v>
      </c>
      <c r="H36" s="37">
        <v>0</v>
      </c>
      <c r="I36" s="37">
        <v>1.45</v>
      </c>
      <c r="J36" s="38">
        <v>0.85</v>
      </c>
      <c r="K36" s="22"/>
      <c r="L36" s="22"/>
      <c r="M36" s="22"/>
      <c r="N36" s="22"/>
      <c r="O36" s="22"/>
      <c r="P36" s="22"/>
    </row>
    <row r="37" spans="1:16" ht="39" customHeight="1" x14ac:dyDescent="0.15">
      <c r="A37" s="22"/>
      <c r="B37" s="35"/>
      <c r="C37" s="1145" t="s">
        <v>575</v>
      </c>
      <c r="D37" s="1146"/>
      <c r="E37" s="1147"/>
      <c r="F37" s="36">
        <v>17.72</v>
      </c>
      <c r="G37" s="37">
        <v>1.27</v>
      </c>
      <c r="H37" s="37">
        <v>0.45</v>
      </c>
      <c r="I37" s="37">
        <v>7.0000000000000007E-2</v>
      </c>
      <c r="J37" s="38">
        <v>0.59</v>
      </c>
      <c r="K37" s="22"/>
      <c r="L37" s="22"/>
      <c r="M37" s="22"/>
      <c r="N37" s="22"/>
      <c r="O37" s="22"/>
      <c r="P37" s="22"/>
    </row>
    <row r="38" spans="1:16" ht="39" customHeight="1" x14ac:dyDescent="0.15">
      <c r="A38" s="22"/>
      <c r="B38" s="35"/>
      <c r="C38" s="1145" t="s">
        <v>576</v>
      </c>
      <c r="D38" s="1146"/>
      <c r="E38" s="1147"/>
      <c r="F38" s="36">
        <v>0.04</v>
      </c>
      <c r="G38" s="37">
        <v>0.14000000000000001</v>
      </c>
      <c r="H38" s="37">
        <v>0.04</v>
      </c>
      <c r="I38" s="37">
        <v>0.36</v>
      </c>
      <c r="J38" s="38">
        <v>0.39</v>
      </c>
      <c r="K38" s="22"/>
      <c r="L38" s="22"/>
      <c r="M38" s="22"/>
      <c r="N38" s="22"/>
      <c r="O38" s="22"/>
      <c r="P38" s="22"/>
    </row>
    <row r="39" spans="1:16" ht="39" customHeight="1" x14ac:dyDescent="0.15">
      <c r="A39" s="22"/>
      <c r="B39" s="35"/>
      <c r="C39" s="1145" t="s">
        <v>577</v>
      </c>
      <c r="D39" s="1146"/>
      <c r="E39" s="1147"/>
      <c r="F39" s="36">
        <v>0.03</v>
      </c>
      <c r="G39" s="37">
        <v>0.08</v>
      </c>
      <c r="H39" s="37">
        <v>0.03</v>
      </c>
      <c r="I39" s="37">
        <v>0.03</v>
      </c>
      <c r="J39" s="38">
        <v>0.03</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v>8.06</v>
      </c>
      <c r="G43" s="42">
        <v>7.89</v>
      </c>
      <c r="H43" s="42">
        <v>7.4</v>
      </c>
      <c r="I43" s="42">
        <v>7.84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1nw5GoFlZm4nedei9frJBKi1bGlXcWRZC/VwoFRzGFpici5WrgBUUCfiYO2LagRgPV2nj13Nxw9UP4eMixdSg==" saltValue="UQDSqVPNZ57/ey8/30No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1259</v>
      </c>
      <c r="L45" s="60">
        <v>1072</v>
      </c>
      <c r="M45" s="60">
        <v>934</v>
      </c>
      <c r="N45" s="60">
        <v>918</v>
      </c>
      <c r="O45" s="61">
        <v>1028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587</v>
      </c>
      <c r="L48" s="64">
        <v>562</v>
      </c>
      <c r="M48" s="64">
        <v>517</v>
      </c>
      <c r="N48" s="64">
        <v>527</v>
      </c>
      <c r="O48" s="65">
        <v>371</v>
      </c>
      <c r="P48" s="48"/>
      <c r="Q48" s="48"/>
      <c r="R48" s="48"/>
      <c r="S48" s="48"/>
      <c r="T48" s="48"/>
      <c r="U48" s="48"/>
    </row>
    <row r="49" spans="1:21" ht="30.75" customHeight="1" x14ac:dyDescent="0.15">
      <c r="A49" s="48"/>
      <c r="B49" s="1178"/>
      <c r="C49" s="1179"/>
      <c r="D49" s="62"/>
      <c r="E49" s="1155" t="s">
        <v>16</v>
      </c>
      <c r="F49" s="1155"/>
      <c r="G49" s="1155"/>
      <c r="H49" s="1155"/>
      <c r="I49" s="1155"/>
      <c r="J49" s="1156"/>
      <c r="K49" s="63">
        <v>20</v>
      </c>
      <c r="L49" s="64">
        <v>27</v>
      </c>
      <c r="M49" s="64">
        <v>30</v>
      </c>
      <c r="N49" s="64">
        <v>33</v>
      </c>
      <c r="O49" s="65">
        <v>40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2</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1305</v>
      </c>
      <c r="L52" s="64">
        <v>1216</v>
      </c>
      <c r="M52" s="64">
        <v>1178</v>
      </c>
      <c r="N52" s="64">
        <v>1097</v>
      </c>
      <c r="O52" s="65">
        <v>1140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562</v>
      </c>
      <c r="L53" s="69">
        <v>447</v>
      </c>
      <c r="M53" s="69">
        <v>304</v>
      </c>
      <c r="N53" s="69">
        <v>382</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oGlRYM36HZHwm2hq+kmOeNxtKzy+nAH6nS83A/VFSHvlMrpXcHsVdhoXRWMfkTIo1OU38Kppyt+KrMsFgwAg==" saltValue="lG8aiL3jEGCz3tLmZbsbU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13026</v>
      </c>
      <c r="J41" s="356">
        <v>12638</v>
      </c>
      <c r="K41" s="356">
        <v>12960</v>
      </c>
      <c r="L41" s="356">
        <v>13127</v>
      </c>
      <c r="M41" s="357">
        <v>12717</v>
      </c>
    </row>
    <row r="42" spans="2:13" ht="27.75" customHeight="1" x14ac:dyDescent="0.15">
      <c r="B42" s="1186"/>
      <c r="C42" s="1187"/>
      <c r="D42" s="106"/>
      <c r="E42" s="1190" t="s">
        <v>34</v>
      </c>
      <c r="F42" s="1190"/>
      <c r="G42" s="1190"/>
      <c r="H42" s="1191"/>
      <c r="I42" s="358">
        <v>7</v>
      </c>
      <c r="J42" s="359">
        <v>5</v>
      </c>
      <c r="K42" s="359">
        <v>4</v>
      </c>
      <c r="L42" s="359">
        <v>3</v>
      </c>
      <c r="M42" s="360">
        <v>1</v>
      </c>
    </row>
    <row r="43" spans="2:13" ht="27.75" customHeight="1" x14ac:dyDescent="0.15">
      <c r="B43" s="1186"/>
      <c r="C43" s="1187"/>
      <c r="D43" s="106"/>
      <c r="E43" s="1190" t="s">
        <v>35</v>
      </c>
      <c r="F43" s="1190"/>
      <c r="G43" s="1190"/>
      <c r="H43" s="1191"/>
      <c r="I43" s="358">
        <v>4508</v>
      </c>
      <c r="J43" s="359">
        <v>4036</v>
      </c>
      <c r="K43" s="359">
        <v>3618</v>
      </c>
      <c r="L43" s="359">
        <v>3362</v>
      </c>
      <c r="M43" s="360">
        <v>2791</v>
      </c>
    </row>
    <row r="44" spans="2:13" ht="27.75" customHeight="1" x14ac:dyDescent="0.15">
      <c r="B44" s="1186"/>
      <c r="C44" s="1187"/>
      <c r="D44" s="106"/>
      <c r="E44" s="1190" t="s">
        <v>36</v>
      </c>
      <c r="F44" s="1190"/>
      <c r="G44" s="1190"/>
      <c r="H44" s="1191"/>
      <c r="I44" s="358">
        <v>274</v>
      </c>
      <c r="J44" s="359">
        <v>322</v>
      </c>
      <c r="K44" s="359">
        <v>303</v>
      </c>
      <c r="L44" s="359">
        <v>265</v>
      </c>
      <c r="M44" s="360">
        <v>241</v>
      </c>
    </row>
    <row r="45" spans="2:13" ht="27.75" customHeight="1" x14ac:dyDescent="0.15">
      <c r="B45" s="1186"/>
      <c r="C45" s="1187"/>
      <c r="D45" s="106"/>
      <c r="E45" s="1190" t="s">
        <v>37</v>
      </c>
      <c r="F45" s="1190"/>
      <c r="G45" s="1190"/>
      <c r="H45" s="1191"/>
      <c r="I45" s="358">
        <v>1000</v>
      </c>
      <c r="J45" s="359">
        <v>933</v>
      </c>
      <c r="K45" s="359">
        <v>894</v>
      </c>
      <c r="L45" s="359">
        <v>878</v>
      </c>
      <c r="M45" s="360">
        <v>845</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4271</v>
      </c>
      <c r="J50" s="359">
        <v>4103</v>
      </c>
      <c r="K50" s="359">
        <v>4105</v>
      </c>
      <c r="L50" s="359">
        <v>4309</v>
      </c>
      <c r="M50" s="360">
        <v>4299</v>
      </c>
    </row>
    <row r="51" spans="2:13" ht="27.75" customHeight="1" x14ac:dyDescent="0.15">
      <c r="B51" s="1186"/>
      <c r="C51" s="1187"/>
      <c r="D51" s="106"/>
      <c r="E51" s="1190" t="s">
        <v>44</v>
      </c>
      <c r="F51" s="1190"/>
      <c r="G51" s="1190"/>
      <c r="H51" s="1191"/>
      <c r="I51" s="358">
        <v>11</v>
      </c>
      <c r="J51" s="359">
        <v>3</v>
      </c>
      <c r="K51" s="359">
        <v>75</v>
      </c>
      <c r="L51" s="359">
        <v>75</v>
      </c>
      <c r="M51" s="360">
        <v>97</v>
      </c>
    </row>
    <row r="52" spans="2:13" ht="27.75" customHeight="1" x14ac:dyDescent="0.15">
      <c r="B52" s="1188"/>
      <c r="C52" s="1189"/>
      <c r="D52" s="106"/>
      <c r="E52" s="1190" t="s">
        <v>45</v>
      </c>
      <c r="F52" s="1190"/>
      <c r="G52" s="1190"/>
      <c r="H52" s="1191"/>
      <c r="I52" s="358">
        <v>13189</v>
      </c>
      <c r="J52" s="359">
        <v>12519</v>
      </c>
      <c r="K52" s="359">
        <v>12753</v>
      </c>
      <c r="L52" s="359">
        <v>12710</v>
      </c>
      <c r="M52" s="360">
        <v>12034</v>
      </c>
    </row>
    <row r="53" spans="2:13" ht="27.75" customHeight="1" thickBot="1" x14ac:dyDescent="0.2">
      <c r="B53" s="1192" t="s">
        <v>46</v>
      </c>
      <c r="C53" s="1193"/>
      <c r="D53" s="110"/>
      <c r="E53" s="1194" t="s">
        <v>47</v>
      </c>
      <c r="F53" s="1194"/>
      <c r="G53" s="1194"/>
      <c r="H53" s="1195"/>
      <c r="I53" s="361">
        <v>1344</v>
      </c>
      <c r="J53" s="362">
        <v>1308</v>
      </c>
      <c r="K53" s="362">
        <v>847</v>
      </c>
      <c r="L53" s="362">
        <v>540</v>
      </c>
      <c r="M53" s="363">
        <v>164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Dqo597G+8lc5K8OMQND4HFLFpV9LF/4atJXi8nvtrhSb+eF3ljJ9qNoUTVzphDsWONO5D453EijngWnxbNSPQ==" saltValue="9vZvIPeGHiN20kFhBN62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2392</v>
      </c>
      <c r="G55" s="122">
        <v>2392</v>
      </c>
      <c r="H55" s="123">
        <v>2392</v>
      </c>
    </row>
    <row r="56" spans="2:8" ht="52.5" customHeight="1" x14ac:dyDescent="0.15">
      <c r="B56" s="124"/>
      <c r="C56" s="1213" t="s">
        <v>51</v>
      </c>
      <c r="D56" s="1213"/>
      <c r="E56" s="1214"/>
      <c r="F56" s="125">
        <v>1096</v>
      </c>
      <c r="G56" s="125">
        <v>1267</v>
      </c>
      <c r="H56" s="126">
        <v>1212</v>
      </c>
    </row>
    <row r="57" spans="2:8" ht="53.25" customHeight="1" x14ac:dyDescent="0.15">
      <c r="B57" s="124"/>
      <c r="C57" s="1215" t="s">
        <v>52</v>
      </c>
      <c r="D57" s="1215"/>
      <c r="E57" s="1216"/>
      <c r="F57" s="127">
        <v>2218</v>
      </c>
      <c r="G57" s="127">
        <v>2214</v>
      </c>
      <c r="H57" s="128">
        <v>2230</v>
      </c>
    </row>
    <row r="58" spans="2:8" ht="45.75" customHeight="1" x14ac:dyDescent="0.15">
      <c r="B58" s="129"/>
      <c r="C58" s="1203" t="s">
        <v>599</v>
      </c>
      <c r="D58" s="1204"/>
      <c r="E58" s="1205"/>
      <c r="F58" s="130">
        <v>1620</v>
      </c>
      <c r="G58" s="130">
        <v>1620</v>
      </c>
      <c r="H58" s="131">
        <v>1620</v>
      </c>
    </row>
    <row r="59" spans="2:8" ht="45.75" customHeight="1" x14ac:dyDescent="0.15">
      <c r="B59" s="129"/>
      <c r="C59" s="1203" t="s">
        <v>600</v>
      </c>
      <c r="D59" s="1204"/>
      <c r="E59" s="1205"/>
      <c r="F59" s="130">
        <v>152</v>
      </c>
      <c r="G59" s="130">
        <v>170</v>
      </c>
      <c r="H59" s="131">
        <v>189</v>
      </c>
    </row>
    <row r="60" spans="2:8" ht="45.75" customHeight="1" x14ac:dyDescent="0.15">
      <c r="B60" s="129"/>
      <c r="C60" s="1203" t="s">
        <v>601</v>
      </c>
      <c r="D60" s="1204"/>
      <c r="E60" s="1205"/>
      <c r="F60" s="130">
        <v>138</v>
      </c>
      <c r="G60" s="130">
        <v>140</v>
      </c>
      <c r="H60" s="131">
        <v>159</v>
      </c>
    </row>
    <row r="61" spans="2:8" ht="45.75" customHeight="1" x14ac:dyDescent="0.15">
      <c r="B61" s="129"/>
      <c r="C61" s="1203" t="s">
        <v>602</v>
      </c>
      <c r="D61" s="1204"/>
      <c r="E61" s="1205"/>
      <c r="F61" s="130">
        <v>99</v>
      </c>
      <c r="G61" s="130">
        <v>99</v>
      </c>
      <c r="H61" s="131">
        <v>99</v>
      </c>
    </row>
    <row r="62" spans="2:8" ht="45.75" customHeight="1" thickBot="1" x14ac:dyDescent="0.2">
      <c r="B62" s="132"/>
      <c r="C62" s="1206" t="s">
        <v>603</v>
      </c>
      <c r="D62" s="1207"/>
      <c r="E62" s="1208"/>
      <c r="F62" s="133"/>
      <c r="G62" s="133">
        <v>52</v>
      </c>
      <c r="H62" s="134">
        <v>45</v>
      </c>
    </row>
    <row r="63" spans="2:8" ht="52.5" customHeight="1" thickBot="1" x14ac:dyDescent="0.2">
      <c r="B63" s="135"/>
      <c r="C63" s="1209" t="s">
        <v>53</v>
      </c>
      <c r="D63" s="1209"/>
      <c r="E63" s="1210"/>
      <c r="F63" s="136">
        <v>5706</v>
      </c>
      <c r="G63" s="136">
        <v>5873</v>
      </c>
      <c r="H63" s="137">
        <v>5834</v>
      </c>
    </row>
    <row r="64" spans="2:8" x14ac:dyDescent="0.15"/>
  </sheetData>
  <sheetProtection algorithmName="SHA-512" hashValue="7YD6mbqAuC3MjRcWK5232mFdST8LZ8H/NI5jASoxAU9hUoZTrLn7fRiybRpgFR2vEKFrN8/Pl9+uOggkg//z3w==" saltValue="dYmdSzOI6vis6B6k8o4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178657</v>
      </c>
      <c r="E3" s="156"/>
      <c r="F3" s="157">
        <v>73475</v>
      </c>
      <c r="G3" s="158"/>
      <c r="H3" s="159"/>
    </row>
    <row r="4" spans="1:8" x14ac:dyDescent="0.15">
      <c r="A4" s="160"/>
      <c r="B4" s="161"/>
      <c r="C4" s="162"/>
      <c r="D4" s="163">
        <v>110851</v>
      </c>
      <c r="E4" s="164"/>
      <c r="F4" s="165">
        <v>43072</v>
      </c>
      <c r="G4" s="166"/>
      <c r="H4" s="167"/>
    </row>
    <row r="5" spans="1:8" x14ac:dyDescent="0.15">
      <c r="A5" s="148" t="s">
        <v>558</v>
      </c>
      <c r="B5" s="153"/>
      <c r="C5" s="154"/>
      <c r="D5" s="155">
        <v>74424</v>
      </c>
      <c r="E5" s="156"/>
      <c r="F5" s="157">
        <v>87464</v>
      </c>
      <c r="G5" s="158"/>
      <c r="H5" s="159"/>
    </row>
    <row r="6" spans="1:8" x14ac:dyDescent="0.15">
      <c r="A6" s="160"/>
      <c r="B6" s="161"/>
      <c r="C6" s="162"/>
      <c r="D6" s="163">
        <v>44038</v>
      </c>
      <c r="E6" s="164"/>
      <c r="F6" s="165">
        <v>47479</v>
      </c>
      <c r="G6" s="166"/>
      <c r="H6" s="167"/>
    </row>
    <row r="7" spans="1:8" x14ac:dyDescent="0.15">
      <c r="A7" s="148" t="s">
        <v>559</v>
      </c>
      <c r="B7" s="153"/>
      <c r="C7" s="154"/>
      <c r="D7" s="155">
        <v>112795</v>
      </c>
      <c r="E7" s="156"/>
      <c r="F7" s="157">
        <v>96248</v>
      </c>
      <c r="G7" s="158"/>
      <c r="H7" s="159"/>
    </row>
    <row r="8" spans="1:8" x14ac:dyDescent="0.15">
      <c r="A8" s="160"/>
      <c r="B8" s="161"/>
      <c r="C8" s="162"/>
      <c r="D8" s="163">
        <v>90930</v>
      </c>
      <c r="E8" s="164"/>
      <c r="F8" s="165">
        <v>55768</v>
      </c>
      <c r="G8" s="166"/>
      <c r="H8" s="167"/>
    </row>
    <row r="9" spans="1:8" x14ac:dyDescent="0.15">
      <c r="A9" s="148" t="s">
        <v>560</v>
      </c>
      <c r="B9" s="153"/>
      <c r="C9" s="154"/>
      <c r="D9" s="155">
        <v>66922</v>
      </c>
      <c r="E9" s="156"/>
      <c r="F9" s="157">
        <v>76413</v>
      </c>
      <c r="G9" s="158"/>
      <c r="H9" s="159"/>
    </row>
    <row r="10" spans="1:8" x14ac:dyDescent="0.15">
      <c r="A10" s="160"/>
      <c r="B10" s="161"/>
      <c r="C10" s="162"/>
      <c r="D10" s="163">
        <v>48013</v>
      </c>
      <c r="E10" s="164"/>
      <c r="F10" s="165">
        <v>39658</v>
      </c>
      <c r="G10" s="166"/>
      <c r="H10" s="167"/>
    </row>
    <row r="11" spans="1:8" x14ac:dyDescent="0.15">
      <c r="A11" s="148" t="s">
        <v>561</v>
      </c>
      <c r="B11" s="153"/>
      <c r="C11" s="154"/>
      <c r="D11" s="155">
        <v>75582</v>
      </c>
      <c r="E11" s="156"/>
      <c r="F11" s="157">
        <v>66481</v>
      </c>
      <c r="G11" s="158"/>
      <c r="H11" s="159"/>
    </row>
    <row r="12" spans="1:8" x14ac:dyDescent="0.15">
      <c r="A12" s="160"/>
      <c r="B12" s="161"/>
      <c r="C12" s="168"/>
      <c r="D12" s="163">
        <v>34920</v>
      </c>
      <c r="E12" s="164"/>
      <c r="F12" s="165">
        <v>36120</v>
      </c>
      <c r="G12" s="166"/>
      <c r="H12" s="167"/>
    </row>
    <row r="13" spans="1:8" x14ac:dyDescent="0.15">
      <c r="A13" s="148"/>
      <c r="B13" s="153"/>
      <c r="C13" s="169"/>
      <c r="D13" s="170">
        <v>101676</v>
      </c>
      <c r="E13" s="171"/>
      <c r="F13" s="172">
        <v>80016</v>
      </c>
      <c r="G13" s="173"/>
      <c r="H13" s="159"/>
    </row>
    <row r="14" spans="1:8" x14ac:dyDescent="0.15">
      <c r="A14" s="160"/>
      <c r="B14" s="161"/>
      <c r="C14" s="162"/>
      <c r="D14" s="163">
        <v>65750</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3.37</v>
      </c>
      <c r="C19" s="174">
        <f>ROUND(VALUE(SUBSTITUTE(実質収支比率等に係る経年分析!G$48,"▲","-")),2)</f>
        <v>3.87</v>
      </c>
      <c r="D19" s="174">
        <f>ROUND(VALUE(SUBSTITUTE(実質収支比率等に係る経年分析!H$48,"▲","-")),2)</f>
        <v>4.3600000000000003</v>
      </c>
      <c r="E19" s="174">
        <f>ROUND(VALUE(SUBSTITUTE(実質収支比率等に係る経年分析!I$48,"▲","-")),2)</f>
        <v>4.8099999999999996</v>
      </c>
      <c r="F19" s="174">
        <f>ROUND(VALUE(SUBSTITUTE(実質収支比率等に係る経年分析!J$48,"▲","-")),2)</f>
        <v>5.15</v>
      </c>
    </row>
    <row r="20" spans="1:11" x14ac:dyDescent="0.15">
      <c r="A20" s="174" t="s">
        <v>57</v>
      </c>
      <c r="B20" s="174">
        <f>ROUND(VALUE(SUBSTITUTE(実質収支比率等に係る経年分析!F$47,"▲","-")),2)</f>
        <v>42.39</v>
      </c>
      <c r="C20" s="174">
        <f>ROUND(VALUE(SUBSTITUTE(実質収支比率等に係る経年分析!G$47,"▲","-")),2)</f>
        <v>40.57</v>
      </c>
      <c r="D20" s="174">
        <f>ROUND(VALUE(SUBSTITUTE(実質収支比率等に係る経年分析!H$47,"▲","-")),2)</f>
        <v>38.72</v>
      </c>
      <c r="E20" s="174">
        <f>ROUND(VALUE(SUBSTITUTE(実質収支比率等に係る経年分析!I$47,"▲","-")),2)</f>
        <v>37.49</v>
      </c>
      <c r="F20" s="174">
        <f>ROUND(VALUE(SUBSTITUTE(実質収支比率等に係る経年分析!J$47,"▲","-")),2)</f>
        <v>38.15</v>
      </c>
    </row>
    <row r="21" spans="1:11" x14ac:dyDescent="0.15">
      <c r="A21" s="174" t="s">
        <v>58</v>
      </c>
      <c r="B21" s="174">
        <f>IF(ISNUMBER(VALUE(SUBSTITUTE(実質収支比率等に係る経年分析!F$49,"▲","-"))),ROUND(VALUE(SUBSTITUTE(実質収支比率等に係る経年分析!F$49,"▲","-")),2),NA())</f>
        <v>-0.72</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6.5</v>
      </c>
      <c r="E21" s="174">
        <f>IF(ISNUMBER(VALUE(SUBSTITUTE(実質収支比率等に係る経年分析!I$49,"▲","-"))),ROUND(VALUE(SUBSTITUTE(実質収支比率等に係る経年分析!I$49,"▲","-")),2),NA())</f>
        <v>4.58</v>
      </c>
      <c r="F21" s="174">
        <f>IF(ISNUMBER(VALUE(SUBSTITUTE(実質収支比率等に係る経年分析!J$49,"▲","-"))),ROUND(VALUE(SUBSTITUTE(実質収支比率等に係る経年分析!J$49,"▲","-")),2),NA())</f>
        <v>3.91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7.84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5.14</v>
      </c>
    </row>
    <row r="36" spans="1:16" x14ac:dyDescent="0.15">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8.0299999999999994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1305</v>
      </c>
      <c r="E42" s="176"/>
      <c r="F42" s="176"/>
      <c r="G42" s="176">
        <f>'実質公債費比率（分子）の構造'!L$52</f>
        <v>1216</v>
      </c>
      <c r="H42" s="176"/>
      <c r="I42" s="176"/>
      <c r="J42" s="176">
        <f>'実質公債費比率（分子）の構造'!M$52</f>
        <v>1178</v>
      </c>
      <c r="K42" s="176"/>
      <c r="L42" s="176"/>
      <c r="M42" s="176">
        <f>'実質公債費比率（分子）の構造'!N$52</f>
        <v>1097</v>
      </c>
      <c r="N42" s="176"/>
      <c r="O42" s="176"/>
      <c r="P42" s="176">
        <f>'実質公債費比率（分子）の構造'!O$52</f>
        <v>1140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2</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20</v>
      </c>
      <c r="C45" s="176"/>
      <c r="D45" s="176"/>
      <c r="E45" s="176">
        <f>'実質公債費比率（分子）の構造'!L$49</f>
        <v>27</v>
      </c>
      <c r="F45" s="176"/>
      <c r="G45" s="176"/>
      <c r="H45" s="176">
        <f>'実質公債費比率（分子）の構造'!M$49</f>
        <v>30</v>
      </c>
      <c r="I45" s="176"/>
      <c r="J45" s="176"/>
      <c r="K45" s="176">
        <f>'実質公債費比率（分子）の構造'!N$49</f>
        <v>33</v>
      </c>
      <c r="L45" s="176"/>
      <c r="M45" s="176"/>
      <c r="N45" s="176">
        <f>'実質公債費比率（分子）の構造'!O$49</f>
        <v>40</v>
      </c>
      <c r="O45" s="176"/>
      <c r="P45" s="176"/>
    </row>
    <row r="46" spans="1:16" x14ac:dyDescent="0.15">
      <c r="A46" s="176" t="s">
        <v>69</v>
      </c>
      <c r="B46" s="176">
        <f>'実質公債費比率（分子）の構造'!K$48</f>
        <v>587</v>
      </c>
      <c r="C46" s="176"/>
      <c r="D46" s="176"/>
      <c r="E46" s="176">
        <f>'実質公債費比率（分子）の構造'!L$48</f>
        <v>562</v>
      </c>
      <c r="F46" s="176"/>
      <c r="G46" s="176"/>
      <c r="H46" s="176">
        <f>'実質公債費比率（分子）の構造'!M$48</f>
        <v>517</v>
      </c>
      <c r="I46" s="176"/>
      <c r="J46" s="176"/>
      <c r="K46" s="176">
        <f>'実質公債費比率（分子）の構造'!N$48</f>
        <v>527</v>
      </c>
      <c r="L46" s="176"/>
      <c r="M46" s="176"/>
      <c r="N46" s="176">
        <f>'実質公債費比率（分子）の構造'!O$48</f>
        <v>371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1259</v>
      </c>
      <c r="C49" s="176"/>
      <c r="D49" s="176"/>
      <c r="E49" s="176">
        <f>'実質公債費比率（分子）の構造'!L$45</f>
        <v>1072</v>
      </c>
      <c r="F49" s="176"/>
      <c r="G49" s="176"/>
      <c r="H49" s="176">
        <f>'実質公債費比率（分子）の構造'!M$45</f>
        <v>934</v>
      </c>
      <c r="I49" s="176"/>
      <c r="J49" s="176"/>
      <c r="K49" s="176">
        <f>'実質公債費比率（分子）の構造'!N$45</f>
        <v>918</v>
      </c>
      <c r="L49" s="176"/>
      <c r="M49" s="176"/>
      <c r="N49" s="176">
        <f>'実質公債費比率（分子）の構造'!O$45</f>
        <v>1028</v>
      </c>
      <c r="O49" s="176"/>
      <c r="P49" s="176"/>
    </row>
    <row r="50" spans="1:16" x14ac:dyDescent="0.15">
      <c r="A50" s="176" t="s">
        <v>73</v>
      </c>
      <c r="B50" s="176" t="e">
        <f>NA()</f>
        <v>#N/A</v>
      </c>
      <c r="C50" s="176">
        <f>IF(ISNUMBER('実質公債費比率（分子）の構造'!K$53),'実質公債費比率（分子）の構造'!K$53,NA())</f>
        <v>562</v>
      </c>
      <c r="D50" s="176" t="e">
        <f>NA()</f>
        <v>#N/A</v>
      </c>
      <c r="E50" s="176" t="e">
        <f>NA()</f>
        <v>#N/A</v>
      </c>
      <c r="F50" s="176">
        <f>IF(ISNUMBER('実質公債費比率（分子）の構造'!L$53),'実質公債費比率（分子）の構造'!L$53,NA())</f>
        <v>447</v>
      </c>
      <c r="G50" s="176" t="e">
        <f>NA()</f>
        <v>#N/A</v>
      </c>
      <c r="H50" s="176" t="e">
        <f>NA()</f>
        <v>#N/A</v>
      </c>
      <c r="I50" s="176">
        <f>IF(ISNUMBER('実質公債費比率（分子）の構造'!M$53),'実質公債費比率（分子）の構造'!M$53,NA())</f>
        <v>304</v>
      </c>
      <c r="J50" s="176" t="e">
        <f>NA()</f>
        <v>#N/A</v>
      </c>
      <c r="K50" s="176" t="e">
        <f>NA()</f>
        <v>#N/A</v>
      </c>
      <c r="L50" s="176">
        <f>IF(ISNUMBER('実質公債費比率（分子）の構造'!N$53),'実質公債費比率（分子）の構造'!N$53,NA())</f>
        <v>382</v>
      </c>
      <c r="M50" s="176" t="e">
        <f>NA()</f>
        <v>#N/A</v>
      </c>
      <c r="N50" s="176" t="e">
        <f>NA()</f>
        <v>#N/A</v>
      </c>
      <c r="O50" s="176">
        <f>IF(ISNUMBER('実質公債費比率（分子）の構造'!O$53),'実質公債費比率（分子）の構造'!O$53,NA())</f>
        <v>300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13189</v>
      </c>
      <c r="E56" s="175"/>
      <c r="F56" s="175"/>
      <c r="G56" s="175">
        <f>'将来負担比率（分子）の構造'!J$52</f>
        <v>12519</v>
      </c>
      <c r="H56" s="175"/>
      <c r="I56" s="175"/>
      <c r="J56" s="175">
        <f>'将来負担比率（分子）の構造'!K$52</f>
        <v>12753</v>
      </c>
      <c r="K56" s="175"/>
      <c r="L56" s="175"/>
      <c r="M56" s="175">
        <f>'将来負担比率（分子）の構造'!L$52</f>
        <v>12710</v>
      </c>
      <c r="N56" s="175"/>
      <c r="O56" s="175"/>
      <c r="P56" s="175">
        <f>'将来負担比率（分子）の構造'!M$52</f>
        <v>12034</v>
      </c>
    </row>
    <row r="57" spans="1:16" x14ac:dyDescent="0.15">
      <c r="A57" s="175" t="s">
        <v>44</v>
      </c>
      <c r="B57" s="175"/>
      <c r="C57" s="175"/>
      <c r="D57" s="175">
        <f>'将来負担比率（分子）の構造'!I$51</f>
        <v>11</v>
      </c>
      <c r="E57" s="175"/>
      <c r="F57" s="175"/>
      <c r="G57" s="175">
        <f>'将来負担比率（分子）の構造'!J$51</f>
        <v>3</v>
      </c>
      <c r="H57" s="175"/>
      <c r="I57" s="175"/>
      <c r="J57" s="175">
        <f>'将来負担比率（分子）の構造'!K$51</f>
        <v>75</v>
      </c>
      <c r="K57" s="175"/>
      <c r="L57" s="175"/>
      <c r="M57" s="175">
        <f>'将来負担比率（分子）の構造'!L$51</f>
        <v>75</v>
      </c>
      <c r="N57" s="175"/>
      <c r="O57" s="175"/>
      <c r="P57" s="175">
        <f>'将来負担比率（分子）の構造'!M$51</f>
        <v>97</v>
      </c>
    </row>
    <row r="58" spans="1:16" x14ac:dyDescent="0.15">
      <c r="A58" s="175" t="s">
        <v>43</v>
      </c>
      <c r="B58" s="175"/>
      <c r="C58" s="175"/>
      <c r="D58" s="175">
        <f>'将来負担比率（分子）の構造'!I$50</f>
        <v>4271</v>
      </c>
      <c r="E58" s="175"/>
      <c r="F58" s="175"/>
      <c r="G58" s="175">
        <f>'将来負担比率（分子）の構造'!J$50</f>
        <v>4103</v>
      </c>
      <c r="H58" s="175"/>
      <c r="I58" s="175"/>
      <c r="J58" s="175">
        <f>'将来負担比率（分子）の構造'!K$50</f>
        <v>4105</v>
      </c>
      <c r="K58" s="175"/>
      <c r="L58" s="175"/>
      <c r="M58" s="175">
        <f>'将来負担比率（分子）の構造'!L$50</f>
        <v>4309</v>
      </c>
      <c r="N58" s="175"/>
      <c r="O58" s="175"/>
      <c r="P58" s="175">
        <f>'将来負担比率（分子）の構造'!M$50</f>
        <v>4299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1000</v>
      </c>
      <c r="C62" s="175"/>
      <c r="D62" s="175"/>
      <c r="E62" s="175">
        <f>'将来負担比率（分子）の構造'!J$45</f>
        <v>933</v>
      </c>
      <c r="F62" s="175"/>
      <c r="G62" s="175"/>
      <c r="H62" s="175">
        <f>'将来負担比率（分子）の構造'!K$45</f>
        <v>894</v>
      </c>
      <c r="I62" s="175"/>
      <c r="J62" s="175"/>
      <c r="K62" s="175">
        <f>'将来負担比率（分子）の構造'!L$45</f>
        <v>878</v>
      </c>
      <c r="L62" s="175"/>
      <c r="M62" s="175"/>
      <c r="N62" s="175">
        <f>'将来負担比率（分子）の構造'!M$45</f>
        <v>845</v>
      </c>
      <c r="O62" s="175"/>
      <c r="P62" s="175"/>
    </row>
    <row r="63" spans="1:16" x14ac:dyDescent="0.15">
      <c r="A63" s="175" t="s">
        <v>36</v>
      </c>
      <c r="B63" s="175">
        <f>'将来負担比率（分子）の構造'!I$44</f>
        <v>274</v>
      </c>
      <c r="C63" s="175"/>
      <c r="D63" s="175"/>
      <c r="E63" s="175">
        <f>'将来負担比率（分子）の構造'!J$44</f>
        <v>322</v>
      </c>
      <c r="F63" s="175"/>
      <c r="G63" s="175"/>
      <c r="H63" s="175">
        <f>'将来負担比率（分子）の構造'!K$44</f>
        <v>303</v>
      </c>
      <c r="I63" s="175"/>
      <c r="J63" s="175"/>
      <c r="K63" s="175">
        <f>'将来負担比率（分子）の構造'!L$44</f>
        <v>265</v>
      </c>
      <c r="L63" s="175"/>
      <c r="M63" s="175"/>
      <c r="N63" s="175">
        <f>'将来負担比率（分子）の構造'!M$44</f>
        <v>241</v>
      </c>
      <c r="O63" s="175"/>
      <c r="P63" s="175"/>
    </row>
    <row r="64" spans="1:16" x14ac:dyDescent="0.15">
      <c r="A64" s="175" t="s">
        <v>35</v>
      </c>
      <c r="B64" s="175">
        <f>'将来負担比率（分子）の構造'!I$43</f>
        <v>4508</v>
      </c>
      <c r="C64" s="175"/>
      <c r="D64" s="175"/>
      <c r="E64" s="175">
        <f>'将来負担比率（分子）の構造'!J$43</f>
        <v>4036</v>
      </c>
      <c r="F64" s="175"/>
      <c r="G64" s="175"/>
      <c r="H64" s="175">
        <f>'将来負担比率（分子）の構造'!K$43</f>
        <v>3618</v>
      </c>
      <c r="I64" s="175"/>
      <c r="J64" s="175"/>
      <c r="K64" s="175">
        <f>'将来負担比率（分子）の構造'!L$43</f>
        <v>3362</v>
      </c>
      <c r="L64" s="175"/>
      <c r="M64" s="175"/>
      <c r="N64" s="175">
        <f>'将来負担比率（分子）の構造'!M$43</f>
        <v>2791</v>
      </c>
      <c r="O64" s="175"/>
      <c r="P64" s="175"/>
    </row>
    <row r="65" spans="1:16" x14ac:dyDescent="0.15">
      <c r="A65" s="175" t="s">
        <v>34</v>
      </c>
      <c r="B65" s="175">
        <f>'将来負担比率（分子）の構造'!I$42</f>
        <v>7</v>
      </c>
      <c r="C65" s="175"/>
      <c r="D65" s="175"/>
      <c r="E65" s="175">
        <f>'将来負担比率（分子）の構造'!J$42</f>
        <v>5</v>
      </c>
      <c r="F65" s="175"/>
      <c r="G65" s="175"/>
      <c r="H65" s="175">
        <f>'将来負担比率（分子）の構造'!K$42</f>
        <v>4</v>
      </c>
      <c r="I65" s="175"/>
      <c r="J65" s="175"/>
      <c r="K65" s="175">
        <f>'将来負担比率（分子）の構造'!L$42</f>
        <v>3</v>
      </c>
      <c r="L65" s="175"/>
      <c r="M65" s="175"/>
      <c r="N65" s="175">
        <f>'将来負担比率（分子）の構造'!M$42</f>
        <v>1</v>
      </c>
      <c r="O65" s="175"/>
      <c r="P65" s="175"/>
    </row>
    <row r="66" spans="1:16" x14ac:dyDescent="0.15">
      <c r="A66" s="175" t="s">
        <v>33</v>
      </c>
      <c r="B66" s="175">
        <f>'将来負担比率（分子）の構造'!I$41</f>
        <v>13026</v>
      </c>
      <c r="C66" s="175"/>
      <c r="D66" s="175"/>
      <c r="E66" s="175">
        <f>'将来負担比率（分子）の構造'!J$41</f>
        <v>12638</v>
      </c>
      <c r="F66" s="175"/>
      <c r="G66" s="175"/>
      <c r="H66" s="175">
        <f>'将来負担比率（分子）の構造'!K$41</f>
        <v>12960</v>
      </c>
      <c r="I66" s="175"/>
      <c r="J66" s="175"/>
      <c r="K66" s="175">
        <f>'将来負担比率（分子）の構造'!L$41</f>
        <v>13127</v>
      </c>
      <c r="L66" s="175"/>
      <c r="M66" s="175"/>
      <c r="N66" s="175">
        <f>'将来負担比率（分子）の構造'!M$41</f>
        <v>12717</v>
      </c>
      <c r="O66" s="175"/>
      <c r="P66" s="175"/>
    </row>
    <row r="67" spans="1:16" x14ac:dyDescent="0.15">
      <c r="A67" s="175" t="s">
        <v>77</v>
      </c>
      <c r="B67" s="175" t="e">
        <f>NA()</f>
        <v>#N/A</v>
      </c>
      <c r="C67" s="175">
        <f>IF(ISNUMBER('将来負担比率（分子）の構造'!I$53), IF('将来負担比率（分子）の構造'!I$53 &lt; 0, 0, '将来負担比率（分子）の構造'!I$53), NA())</f>
        <v>1344</v>
      </c>
      <c r="D67" s="175" t="e">
        <f>NA()</f>
        <v>#N/A</v>
      </c>
      <c r="E67" s="175" t="e">
        <f>NA()</f>
        <v>#N/A</v>
      </c>
      <c r="F67" s="175">
        <f>IF(ISNUMBER('将来負担比率（分子）の構造'!J$53), IF('将来負担比率（分子）の構造'!J$53 &lt; 0, 0, '将来負担比率（分子）の構造'!J$53), NA())</f>
        <v>1308</v>
      </c>
      <c r="G67" s="175" t="e">
        <f>NA()</f>
        <v>#N/A</v>
      </c>
      <c r="H67" s="175" t="e">
        <f>NA()</f>
        <v>#N/A</v>
      </c>
      <c r="I67" s="175">
        <f>IF(ISNUMBER('将来負担比率（分子）の構造'!K$53), IF('将来負担比率（分子）の構造'!K$53 &lt; 0, 0, '将来負担比率（分子）の構造'!K$53), NA())</f>
        <v>847</v>
      </c>
      <c r="J67" s="175" t="e">
        <f>NA()</f>
        <v>#N/A</v>
      </c>
      <c r="K67" s="175" t="e">
        <f>NA()</f>
        <v>#N/A</v>
      </c>
      <c r="L67" s="175">
        <f>IF(ISNUMBER('将来負担比率（分子）の構造'!L$53), IF('将来負担比率（分子）の構造'!L$53 &lt; 0, 0, '将来負担比率（分子）の構造'!L$53), NA())</f>
        <v>540</v>
      </c>
      <c r="M67" s="175" t="e">
        <f>NA()</f>
        <v>#N/A</v>
      </c>
      <c r="N67" s="175" t="e">
        <f>NA()</f>
        <v>#N/A</v>
      </c>
      <c r="O67" s="175">
        <f>IF(ISNUMBER('将来負担比率（分子）の構造'!M$53), IF('将来負担比率（分子）の構造'!M$53 &lt; 0, 0, '将来負担比率（分子）の構造'!M$53), NA())</f>
        <v>164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2392</v>
      </c>
      <c r="C72" s="179">
        <f>基金残高に係る経年分析!G55</f>
        <v>2392</v>
      </c>
      <c r="D72" s="179">
        <f>基金残高に係る経年分析!H55</f>
        <v>2392</v>
      </c>
    </row>
    <row r="73" spans="1:16" x14ac:dyDescent="0.15">
      <c r="A73" s="178" t="s">
        <v>80</v>
      </c>
      <c r="B73" s="179">
        <f>基金残高に係る経年分析!F56</f>
        <v>1096</v>
      </c>
      <c r="C73" s="179">
        <f>基金残高に係る経年分析!G56</f>
        <v>1267</v>
      </c>
      <c r="D73" s="179">
        <f>基金残高に係る経年分析!H56</f>
        <v>1212</v>
      </c>
    </row>
    <row r="74" spans="1:16" x14ac:dyDescent="0.15">
      <c r="A74" s="178" t="s">
        <v>81</v>
      </c>
      <c r="B74" s="179">
        <f>基金残高に係る経年分析!F57</f>
        <v>2218</v>
      </c>
      <c r="C74" s="179">
        <f>基金残高に係る経年分析!G57</f>
        <v>2214</v>
      </c>
      <c r="D74" s="179">
        <f>基金残高に係る経年分析!H57</f>
        <v>2230</v>
      </c>
    </row>
  </sheetData>
  <sheetProtection algorithmName="SHA-512" hashValue="tIYi23q7++UAZoutyFx9aBnbOFLMda9WolhasnnB1TN20yfb8S458WfVsEed8BpdQvZELpRyWxgYjdtWHOgmiA==" saltValue="U0Od5Y1EYiOnmiQEvvRT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235</v>
      </c>
      <c r="C5" s="680"/>
      <c r="D5" s="680"/>
      <c r="E5" s="680"/>
      <c r="F5" s="680"/>
      <c r="G5" s="680"/>
      <c r="H5" s="680"/>
      <c r="I5" s="680"/>
      <c r="J5" s="680"/>
      <c r="K5" s="680"/>
      <c r="L5" s="680"/>
      <c r="M5" s="680"/>
      <c r="N5" s="680"/>
      <c r="O5" s="680"/>
      <c r="P5" s="680"/>
      <c r="Q5" s="681"/>
      <c r="R5" s="676">
        <v>1502454</v>
      </c>
      <c r="S5" s="677"/>
      <c r="T5" s="677"/>
      <c r="U5" s="677"/>
      <c r="V5" s="677"/>
      <c r="W5" s="677"/>
      <c r="X5" s="677"/>
      <c r="Y5" s="702"/>
      <c r="Z5" s="715">
        <v>13.7</v>
      </c>
      <c r="AA5" s="715"/>
      <c r="AB5" s="715"/>
      <c r="AC5" s="715"/>
      <c r="AD5" s="716">
        <v>1502454</v>
      </c>
      <c r="AE5" s="716"/>
      <c r="AF5" s="716"/>
      <c r="AG5" s="716"/>
      <c r="AH5" s="716"/>
      <c r="AI5" s="716"/>
      <c r="AJ5" s="716"/>
      <c r="AK5" s="716"/>
      <c r="AL5" s="703">
        <v>23.9</v>
      </c>
      <c r="AM5" s="685"/>
      <c r="AN5" s="685"/>
      <c r="AO5" s="704"/>
      <c r="AP5" s="679" t="s">
        <v>236</v>
      </c>
      <c r="AQ5" s="680"/>
      <c r="AR5" s="680"/>
      <c r="AS5" s="680"/>
      <c r="AT5" s="680"/>
      <c r="AU5" s="680"/>
      <c r="AV5" s="680"/>
      <c r="AW5" s="680"/>
      <c r="AX5" s="680"/>
      <c r="AY5" s="680"/>
      <c r="AZ5" s="680"/>
      <c r="BA5" s="680"/>
      <c r="BB5" s="680"/>
      <c r="BC5" s="680"/>
      <c r="BD5" s="680"/>
      <c r="BE5" s="680"/>
      <c r="BF5" s="681"/>
      <c r="BG5" s="621">
        <v>1490419</v>
      </c>
      <c r="BH5" s="622"/>
      <c r="BI5" s="622"/>
      <c r="BJ5" s="622"/>
      <c r="BK5" s="622"/>
      <c r="BL5" s="622"/>
      <c r="BM5" s="622"/>
      <c r="BN5" s="623"/>
      <c r="BO5" s="659">
        <v>99.2</v>
      </c>
      <c r="BP5" s="659"/>
      <c r="BQ5" s="659"/>
      <c r="BR5" s="659"/>
      <c r="BS5" s="660" t="s">
        <v>237</v>
      </c>
      <c r="BT5" s="660"/>
      <c r="BU5" s="660"/>
      <c r="BV5" s="660"/>
      <c r="BW5" s="660"/>
      <c r="BX5" s="660"/>
      <c r="BY5" s="660"/>
      <c r="BZ5" s="660"/>
      <c r="CA5" s="660"/>
      <c r="CB5" s="700"/>
      <c r="CD5" s="673" t="s">
        <v>231</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229</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15">
      <c r="B6" s="618" t="s">
        <v>241</v>
      </c>
      <c r="C6" s="619"/>
      <c r="D6" s="619"/>
      <c r="E6" s="619"/>
      <c r="F6" s="619"/>
      <c r="G6" s="619"/>
      <c r="H6" s="619"/>
      <c r="I6" s="619"/>
      <c r="J6" s="619"/>
      <c r="K6" s="619"/>
      <c r="L6" s="619"/>
      <c r="M6" s="619"/>
      <c r="N6" s="619"/>
      <c r="O6" s="619"/>
      <c r="P6" s="619"/>
      <c r="Q6" s="620"/>
      <c r="R6" s="621">
        <v>71607</v>
      </c>
      <c r="S6" s="622"/>
      <c r="T6" s="622"/>
      <c r="U6" s="622"/>
      <c r="V6" s="622"/>
      <c r="W6" s="622"/>
      <c r="X6" s="622"/>
      <c r="Y6" s="623"/>
      <c r="Z6" s="659">
        <v>0.7</v>
      </c>
      <c r="AA6" s="659"/>
      <c r="AB6" s="659"/>
      <c r="AC6" s="659"/>
      <c r="AD6" s="660">
        <v>71607</v>
      </c>
      <c r="AE6" s="660"/>
      <c r="AF6" s="660"/>
      <c r="AG6" s="660"/>
      <c r="AH6" s="660"/>
      <c r="AI6" s="660"/>
      <c r="AJ6" s="660"/>
      <c r="AK6" s="660"/>
      <c r="AL6" s="624">
        <v>1.1000000000000001</v>
      </c>
      <c r="AM6" s="625"/>
      <c r="AN6" s="625"/>
      <c r="AO6" s="661"/>
      <c r="AP6" s="618" t="s">
        <v>242</v>
      </c>
      <c r="AQ6" s="619"/>
      <c r="AR6" s="619"/>
      <c r="AS6" s="619"/>
      <c r="AT6" s="619"/>
      <c r="AU6" s="619"/>
      <c r="AV6" s="619"/>
      <c r="AW6" s="619"/>
      <c r="AX6" s="619"/>
      <c r="AY6" s="619"/>
      <c r="AZ6" s="619"/>
      <c r="BA6" s="619"/>
      <c r="BB6" s="619"/>
      <c r="BC6" s="619"/>
      <c r="BD6" s="619"/>
      <c r="BE6" s="619"/>
      <c r="BF6" s="620"/>
      <c r="BG6" s="621">
        <v>1490419</v>
      </c>
      <c r="BH6" s="622"/>
      <c r="BI6" s="622"/>
      <c r="BJ6" s="622"/>
      <c r="BK6" s="622"/>
      <c r="BL6" s="622"/>
      <c r="BM6" s="622"/>
      <c r="BN6" s="623"/>
      <c r="BO6" s="659">
        <v>99.2</v>
      </c>
      <c r="BP6" s="659"/>
      <c r="BQ6" s="659"/>
      <c r="BR6" s="659"/>
      <c r="BS6" s="660" t="s">
        <v>131</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82863</v>
      </c>
      <c r="CS6" s="622"/>
      <c r="CT6" s="622"/>
      <c r="CU6" s="622"/>
      <c r="CV6" s="622"/>
      <c r="CW6" s="622"/>
      <c r="CX6" s="622"/>
      <c r="CY6" s="623"/>
      <c r="CZ6" s="703">
        <v>0.8</v>
      </c>
      <c r="DA6" s="685"/>
      <c r="DB6" s="685"/>
      <c r="DC6" s="705"/>
      <c r="DD6" s="627" t="s">
        <v>237</v>
      </c>
      <c r="DE6" s="622"/>
      <c r="DF6" s="622"/>
      <c r="DG6" s="622"/>
      <c r="DH6" s="622"/>
      <c r="DI6" s="622"/>
      <c r="DJ6" s="622"/>
      <c r="DK6" s="622"/>
      <c r="DL6" s="622"/>
      <c r="DM6" s="622"/>
      <c r="DN6" s="622"/>
      <c r="DO6" s="622"/>
      <c r="DP6" s="623"/>
      <c r="DQ6" s="627">
        <v>82863</v>
      </c>
      <c r="DR6" s="622"/>
      <c r="DS6" s="622"/>
      <c r="DT6" s="622"/>
      <c r="DU6" s="622"/>
      <c r="DV6" s="622"/>
      <c r="DW6" s="622"/>
      <c r="DX6" s="622"/>
      <c r="DY6" s="622"/>
      <c r="DZ6" s="622"/>
      <c r="EA6" s="622"/>
      <c r="EB6" s="622"/>
      <c r="EC6" s="658"/>
    </row>
    <row r="7" spans="2:143" ht="11.25" customHeight="1" x14ac:dyDescent="0.15">
      <c r="B7" s="618" t="s">
        <v>244</v>
      </c>
      <c r="C7" s="619"/>
      <c r="D7" s="619"/>
      <c r="E7" s="619"/>
      <c r="F7" s="619"/>
      <c r="G7" s="619"/>
      <c r="H7" s="619"/>
      <c r="I7" s="619"/>
      <c r="J7" s="619"/>
      <c r="K7" s="619"/>
      <c r="L7" s="619"/>
      <c r="M7" s="619"/>
      <c r="N7" s="619"/>
      <c r="O7" s="619"/>
      <c r="P7" s="619"/>
      <c r="Q7" s="620"/>
      <c r="R7" s="621">
        <v>1000</v>
      </c>
      <c r="S7" s="622"/>
      <c r="T7" s="622"/>
      <c r="U7" s="622"/>
      <c r="V7" s="622"/>
      <c r="W7" s="622"/>
      <c r="X7" s="622"/>
      <c r="Y7" s="623"/>
      <c r="Z7" s="659">
        <v>0</v>
      </c>
      <c r="AA7" s="659"/>
      <c r="AB7" s="659"/>
      <c r="AC7" s="659"/>
      <c r="AD7" s="660">
        <v>1000</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658028</v>
      </c>
      <c r="BH7" s="622"/>
      <c r="BI7" s="622"/>
      <c r="BJ7" s="622"/>
      <c r="BK7" s="622"/>
      <c r="BL7" s="622"/>
      <c r="BM7" s="622"/>
      <c r="BN7" s="623"/>
      <c r="BO7" s="659">
        <v>43.8</v>
      </c>
      <c r="BP7" s="659"/>
      <c r="BQ7" s="659"/>
      <c r="BR7" s="659"/>
      <c r="BS7" s="660" t="s">
        <v>131</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1584631</v>
      </c>
      <c r="CS7" s="622"/>
      <c r="CT7" s="622"/>
      <c r="CU7" s="622"/>
      <c r="CV7" s="622"/>
      <c r="CW7" s="622"/>
      <c r="CX7" s="622"/>
      <c r="CY7" s="623"/>
      <c r="CZ7" s="659">
        <v>14.9</v>
      </c>
      <c r="DA7" s="659"/>
      <c r="DB7" s="659"/>
      <c r="DC7" s="659"/>
      <c r="DD7" s="627">
        <v>217830</v>
      </c>
      <c r="DE7" s="622"/>
      <c r="DF7" s="622"/>
      <c r="DG7" s="622"/>
      <c r="DH7" s="622"/>
      <c r="DI7" s="622"/>
      <c r="DJ7" s="622"/>
      <c r="DK7" s="622"/>
      <c r="DL7" s="622"/>
      <c r="DM7" s="622"/>
      <c r="DN7" s="622"/>
      <c r="DO7" s="622"/>
      <c r="DP7" s="623"/>
      <c r="DQ7" s="627">
        <v>1176941</v>
      </c>
      <c r="DR7" s="622"/>
      <c r="DS7" s="622"/>
      <c r="DT7" s="622"/>
      <c r="DU7" s="622"/>
      <c r="DV7" s="622"/>
      <c r="DW7" s="622"/>
      <c r="DX7" s="622"/>
      <c r="DY7" s="622"/>
      <c r="DZ7" s="622"/>
      <c r="EA7" s="622"/>
      <c r="EB7" s="622"/>
      <c r="EC7" s="658"/>
    </row>
    <row r="8" spans="2:143" ht="11.25" customHeight="1" x14ac:dyDescent="0.15">
      <c r="B8" s="618" t="s">
        <v>247</v>
      </c>
      <c r="C8" s="619"/>
      <c r="D8" s="619"/>
      <c r="E8" s="619"/>
      <c r="F8" s="619"/>
      <c r="G8" s="619"/>
      <c r="H8" s="619"/>
      <c r="I8" s="619"/>
      <c r="J8" s="619"/>
      <c r="K8" s="619"/>
      <c r="L8" s="619"/>
      <c r="M8" s="619"/>
      <c r="N8" s="619"/>
      <c r="O8" s="619"/>
      <c r="P8" s="619"/>
      <c r="Q8" s="620"/>
      <c r="R8" s="621">
        <v>7821</v>
      </c>
      <c r="S8" s="622"/>
      <c r="T8" s="622"/>
      <c r="U8" s="622"/>
      <c r="V8" s="622"/>
      <c r="W8" s="622"/>
      <c r="X8" s="622"/>
      <c r="Y8" s="623"/>
      <c r="Z8" s="659">
        <v>0.1</v>
      </c>
      <c r="AA8" s="659"/>
      <c r="AB8" s="659"/>
      <c r="AC8" s="659"/>
      <c r="AD8" s="660">
        <v>7821</v>
      </c>
      <c r="AE8" s="660"/>
      <c r="AF8" s="660"/>
      <c r="AG8" s="660"/>
      <c r="AH8" s="660"/>
      <c r="AI8" s="660"/>
      <c r="AJ8" s="660"/>
      <c r="AK8" s="660"/>
      <c r="AL8" s="624">
        <v>0.1</v>
      </c>
      <c r="AM8" s="625"/>
      <c r="AN8" s="625"/>
      <c r="AO8" s="661"/>
      <c r="AP8" s="618" t="s">
        <v>248</v>
      </c>
      <c r="AQ8" s="619"/>
      <c r="AR8" s="619"/>
      <c r="AS8" s="619"/>
      <c r="AT8" s="619"/>
      <c r="AU8" s="619"/>
      <c r="AV8" s="619"/>
      <c r="AW8" s="619"/>
      <c r="AX8" s="619"/>
      <c r="AY8" s="619"/>
      <c r="AZ8" s="619"/>
      <c r="BA8" s="619"/>
      <c r="BB8" s="619"/>
      <c r="BC8" s="619"/>
      <c r="BD8" s="619"/>
      <c r="BE8" s="619"/>
      <c r="BF8" s="620"/>
      <c r="BG8" s="621">
        <v>29313</v>
      </c>
      <c r="BH8" s="622"/>
      <c r="BI8" s="622"/>
      <c r="BJ8" s="622"/>
      <c r="BK8" s="622"/>
      <c r="BL8" s="622"/>
      <c r="BM8" s="622"/>
      <c r="BN8" s="623"/>
      <c r="BO8" s="659">
        <v>2</v>
      </c>
      <c r="BP8" s="659"/>
      <c r="BQ8" s="659"/>
      <c r="BR8" s="659"/>
      <c r="BS8" s="660" t="s">
        <v>237</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3438655</v>
      </c>
      <c r="CS8" s="622"/>
      <c r="CT8" s="622"/>
      <c r="CU8" s="622"/>
      <c r="CV8" s="622"/>
      <c r="CW8" s="622"/>
      <c r="CX8" s="622"/>
      <c r="CY8" s="623"/>
      <c r="CZ8" s="659">
        <v>32.4</v>
      </c>
      <c r="DA8" s="659"/>
      <c r="DB8" s="659"/>
      <c r="DC8" s="659"/>
      <c r="DD8" s="627">
        <v>170876</v>
      </c>
      <c r="DE8" s="622"/>
      <c r="DF8" s="622"/>
      <c r="DG8" s="622"/>
      <c r="DH8" s="622"/>
      <c r="DI8" s="622"/>
      <c r="DJ8" s="622"/>
      <c r="DK8" s="622"/>
      <c r="DL8" s="622"/>
      <c r="DM8" s="622"/>
      <c r="DN8" s="622"/>
      <c r="DO8" s="622"/>
      <c r="DP8" s="623"/>
      <c r="DQ8" s="627">
        <v>1917861</v>
      </c>
      <c r="DR8" s="622"/>
      <c r="DS8" s="622"/>
      <c r="DT8" s="622"/>
      <c r="DU8" s="622"/>
      <c r="DV8" s="622"/>
      <c r="DW8" s="622"/>
      <c r="DX8" s="622"/>
      <c r="DY8" s="622"/>
      <c r="DZ8" s="622"/>
      <c r="EA8" s="622"/>
      <c r="EB8" s="622"/>
      <c r="EC8" s="658"/>
    </row>
    <row r="9" spans="2:143" ht="11.25" customHeight="1" x14ac:dyDescent="0.15">
      <c r="B9" s="618" t="s">
        <v>250</v>
      </c>
      <c r="C9" s="619"/>
      <c r="D9" s="619"/>
      <c r="E9" s="619"/>
      <c r="F9" s="619"/>
      <c r="G9" s="619"/>
      <c r="H9" s="619"/>
      <c r="I9" s="619"/>
      <c r="J9" s="619"/>
      <c r="K9" s="619"/>
      <c r="L9" s="619"/>
      <c r="M9" s="619"/>
      <c r="N9" s="619"/>
      <c r="O9" s="619"/>
      <c r="P9" s="619"/>
      <c r="Q9" s="620"/>
      <c r="R9" s="621">
        <v>6220</v>
      </c>
      <c r="S9" s="622"/>
      <c r="T9" s="622"/>
      <c r="U9" s="622"/>
      <c r="V9" s="622"/>
      <c r="W9" s="622"/>
      <c r="X9" s="622"/>
      <c r="Y9" s="623"/>
      <c r="Z9" s="659">
        <v>0.1</v>
      </c>
      <c r="AA9" s="659"/>
      <c r="AB9" s="659"/>
      <c r="AC9" s="659"/>
      <c r="AD9" s="660">
        <v>6220</v>
      </c>
      <c r="AE9" s="660"/>
      <c r="AF9" s="660"/>
      <c r="AG9" s="660"/>
      <c r="AH9" s="660"/>
      <c r="AI9" s="660"/>
      <c r="AJ9" s="660"/>
      <c r="AK9" s="660"/>
      <c r="AL9" s="624">
        <v>0.1</v>
      </c>
      <c r="AM9" s="625"/>
      <c r="AN9" s="625"/>
      <c r="AO9" s="661"/>
      <c r="AP9" s="618" t="s">
        <v>251</v>
      </c>
      <c r="AQ9" s="619"/>
      <c r="AR9" s="619"/>
      <c r="AS9" s="619"/>
      <c r="AT9" s="619"/>
      <c r="AU9" s="619"/>
      <c r="AV9" s="619"/>
      <c r="AW9" s="619"/>
      <c r="AX9" s="619"/>
      <c r="AY9" s="619"/>
      <c r="AZ9" s="619"/>
      <c r="BA9" s="619"/>
      <c r="BB9" s="619"/>
      <c r="BC9" s="619"/>
      <c r="BD9" s="619"/>
      <c r="BE9" s="619"/>
      <c r="BF9" s="620"/>
      <c r="BG9" s="621">
        <v>588397</v>
      </c>
      <c r="BH9" s="622"/>
      <c r="BI9" s="622"/>
      <c r="BJ9" s="622"/>
      <c r="BK9" s="622"/>
      <c r="BL9" s="622"/>
      <c r="BM9" s="622"/>
      <c r="BN9" s="623"/>
      <c r="BO9" s="659">
        <v>39.200000000000003</v>
      </c>
      <c r="BP9" s="659"/>
      <c r="BQ9" s="659"/>
      <c r="BR9" s="659"/>
      <c r="BS9" s="660" t="s">
        <v>131</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560897</v>
      </c>
      <c r="CS9" s="622"/>
      <c r="CT9" s="622"/>
      <c r="CU9" s="622"/>
      <c r="CV9" s="622"/>
      <c r="CW9" s="622"/>
      <c r="CX9" s="622"/>
      <c r="CY9" s="623"/>
      <c r="CZ9" s="659">
        <v>5.3</v>
      </c>
      <c r="DA9" s="659"/>
      <c r="DB9" s="659"/>
      <c r="DC9" s="659"/>
      <c r="DD9" s="627">
        <v>931</v>
      </c>
      <c r="DE9" s="622"/>
      <c r="DF9" s="622"/>
      <c r="DG9" s="622"/>
      <c r="DH9" s="622"/>
      <c r="DI9" s="622"/>
      <c r="DJ9" s="622"/>
      <c r="DK9" s="622"/>
      <c r="DL9" s="622"/>
      <c r="DM9" s="622"/>
      <c r="DN9" s="622"/>
      <c r="DO9" s="622"/>
      <c r="DP9" s="623"/>
      <c r="DQ9" s="627">
        <v>408576</v>
      </c>
      <c r="DR9" s="622"/>
      <c r="DS9" s="622"/>
      <c r="DT9" s="622"/>
      <c r="DU9" s="622"/>
      <c r="DV9" s="622"/>
      <c r="DW9" s="622"/>
      <c r="DX9" s="622"/>
      <c r="DY9" s="622"/>
      <c r="DZ9" s="622"/>
      <c r="EA9" s="622"/>
      <c r="EB9" s="622"/>
      <c r="EC9" s="658"/>
    </row>
    <row r="10" spans="2:143" ht="11.25" customHeight="1" x14ac:dyDescent="0.15">
      <c r="B10" s="618" t="s">
        <v>253</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237</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23849</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700"/>
      <c r="CD10" s="618" t="s">
        <v>255</v>
      </c>
      <c r="CE10" s="619"/>
      <c r="CF10" s="619"/>
      <c r="CG10" s="619"/>
      <c r="CH10" s="619"/>
      <c r="CI10" s="619"/>
      <c r="CJ10" s="619"/>
      <c r="CK10" s="619"/>
      <c r="CL10" s="619"/>
      <c r="CM10" s="619"/>
      <c r="CN10" s="619"/>
      <c r="CO10" s="619"/>
      <c r="CP10" s="619"/>
      <c r="CQ10" s="620"/>
      <c r="CR10" s="621" t="s">
        <v>237</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256</v>
      </c>
      <c r="C11" s="619"/>
      <c r="D11" s="619"/>
      <c r="E11" s="619"/>
      <c r="F11" s="619"/>
      <c r="G11" s="619"/>
      <c r="H11" s="619"/>
      <c r="I11" s="619"/>
      <c r="J11" s="619"/>
      <c r="K11" s="619"/>
      <c r="L11" s="619"/>
      <c r="M11" s="619"/>
      <c r="N11" s="619"/>
      <c r="O11" s="619"/>
      <c r="P11" s="619"/>
      <c r="Q11" s="620"/>
      <c r="R11" s="621">
        <v>363862</v>
      </c>
      <c r="S11" s="622"/>
      <c r="T11" s="622"/>
      <c r="U11" s="622"/>
      <c r="V11" s="622"/>
      <c r="W11" s="622"/>
      <c r="X11" s="622"/>
      <c r="Y11" s="623"/>
      <c r="Z11" s="624">
        <v>3.3</v>
      </c>
      <c r="AA11" s="625"/>
      <c r="AB11" s="625"/>
      <c r="AC11" s="626"/>
      <c r="AD11" s="627">
        <v>363862</v>
      </c>
      <c r="AE11" s="622"/>
      <c r="AF11" s="622"/>
      <c r="AG11" s="622"/>
      <c r="AH11" s="622"/>
      <c r="AI11" s="622"/>
      <c r="AJ11" s="622"/>
      <c r="AK11" s="623"/>
      <c r="AL11" s="624">
        <v>5.8</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16469</v>
      </c>
      <c r="BH11" s="622"/>
      <c r="BI11" s="622"/>
      <c r="BJ11" s="622"/>
      <c r="BK11" s="622"/>
      <c r="BL11" s="622"/>
      <c r="BM11" s="622"/>
      <c r="BN11" s="623"/>
      <c r="BO11" s="659">
        <v>1.1000000000000001</v>
      </c>
      <c r="BP11" s="659"/>
      <c r="BQ11" s="659"/>
      <c r="BR11" s="659"/>
      <c r="BS11" s="660" t="s">
        <v>131</v>
      </c>
      <c r="BT11" s="660"/>
      <c r="BU11" s="660"/>
      <c r="BV11" s="660"/>
      <c r="BW11" s="660"/>
      <c r="BX11" s="660"/>
      <c r="BY11" s="660"/>
      <c r="BZ11" s="660"/>
      <c r="CA11" s="660"/>
      <c r="CB11" s="700"/>
      <c r="CD11" s="618" t="s">
        <v>258</v>
      </c>
      <c r="CE11" s="619"/>
      <c r="CF11" s="619"/>
      <c r="CG11" s="619"/>
      <c r="CH11" s="619"/>
      <c r="CI11" s="619"/>
      <c r="CJ11" s="619"/>
      <c r="CK11" s="619"/>
      <c r="CL11" s="619"/>
      <c r="CM11" s="619"/>
      <c r="CN11" s="619"/>
      <c r="CO11" s="619"/>
      <c r="CP11" s="619"/>
      <c r="CQ11" s="620"/>
      <c r="CR11" s="621">
        <v>426802</v>
      </c>
      <c r="CS11" s="622"/>
      <c r="CT11" s="622"/>
      <c r="CU11" s="622"/>
      <c r="CV11" s="622"/>
      <c r="CW11" s="622"/>
      <c r="CX11" s="622"/>
      <c r="CY11" s="623"/>
      <c r="CZ11" s="659">
        <v>4</v>
      </c>
      <c r="DA11" s="659"/>
      <c r="DB11" s="659"/>
      <c r="DC11" s="659"/>
      <c r="DD11" s="627">
        <v>79062</v>
      </c>
      <c r="DE11" s="622"/>
      <c r="DF11" s="622"/>
      <c r="DG11" s="622"/>
      <c r="DH11" s="622"/>
      <c r="DI11" s="622"/>
      <c r="DJ11" s="622"/>
      <c r="DK11" s="622"/>
      <c r="DL11" s="622"/>
      <c r="DM11" s="622"/>
      <c r="DN11" s="622"/>
      <c r="DO11" s="622"/>
      <c r="DP11" s="623"/>
      <c r="DQ11" s="627">
        <v>189312</v>
      </c>
      <c r="DR11" s="622"/>
      <c r="DS11" s="622"/>
      <c r="DT11" s="622"/>
      <c r="DU11" s="622"/>
      <c r="DV11" s="622"/>
      <c r="DW11" s="622"/>
      <c r="DX11" s="622"/>
      <c r="DY11" s="622"/>
      <c r="DZ11" s="622"/>
      <c r="EA11" s="622"/>
      <c r="EB11" s="622"/>
      <c r="EC11" s="658"/>
    </row>
    <row r="12" spans="2:143" ht="11.25" customHeight="1" x14ac:dyDescent="0.15">
      <c r="B12" s="618" t="s">
        <v>259</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237</v>
      </c>
      <c r="AE12" s="660"/>
      <c r="AF12" s="660"/>
      <c r="AG12" s="660"/>
      <c r="AH12" s="660"/>
      <c r="AI12" s="660"/>
      <c r="AJ12" s="660"/>
      <c r="AK12" s="660"/>
      <c r="AL12" s="624" t="s">
        <v>237</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665128</v>
      </c>
      <c r="BH12" s="622"/>
      <c r="BI12" s="622"/>
      <c r="BJ12" s="622"/>
      <c r="BK12" s="622"/>
      <c r="BL12" s="622"/>
      <c r="BM12" s="622"/>
      <c r="BN12" s="623"/>
      <c r="BO12" s="659">
        <v>44.3</v>
      </c>
      <c r="BP12" s="659"/>
      <c r="BQ12" s="659"/>
      <c r="BR12" s="659"/>
      <c r="BS12" s="660" t="s">
        <v>131</v>
      </c>
      <c r="BT12" s="660"/>
      <c r="BU12" s="660"/>
      <c r="BV12" s="660"/>
      <c r="BW12" s="660"/>
      <c r="BX12" s="660"/>
      <c r="BY12" s="660"/>
      <c r="BZ12" s="660"/>
      <c r="CA12" s="660"/>
      <c r="CB12" s="700"/>
      <c r="CD12" s="618" t="s">
        <v>261</v>
      </c>
      <c r="CE12" s="619"/>
      <c r="CF12" s="619"/>
      <c r="CG12" s="619"/>
      <c r="CH12" s="619"/>
      <c r="CI12" s="619"/>
      <c r="CJ12" s="619"/>
      <c r="CK12" s="619"/>
      <c r="CL12" s="619"/>
      <c r="CM12" s="619"/>
      <c r="CN12" s="619"/>
      <c r="CO12" s="619"/>
      <c r="CP12" s="619"/>
      <c r="CQ12" s="620"/>
      <c r="CR12" s="621">
        <v>346536</v>
      </c>
      <c r="CS12" s="622"/>
      <c r="CT12" s="622"/>
      <c r="CU12" s="622"/>
      <c r="CV12" s="622"/>
      <c r="CW12" s="622"/>
      <c r="CX12" s="622"/>
      <c r="CY12" s="623"/>
      <c r="CZ12" s="659">
        <v>3.3</v>
      </c>
      <c r="DA12" s="659"/>
      <c r="DB12" s="659"/>
      <c r="DC12" s="659"/>
      <c r="DD12" s="627">
        <v>37712</v>
      </c>
      <c r="DE12" s="622"/>
      <c r="DF12" s="622"/>
      <c r="DG12" s="622"/>
      <c r="DH12" s="622"/>
      <c r="DI12" s="622"/>
      <c r="DJ12" s="622"/>
      <c r="DK12" s="622"/>
      <c r="DL12" s="622"/>
      <c r="DM12" s="622"/>
      <c r="DN12" s="622"/>
      <c r="DO12" s="622"/>
      <c r="DP12" s="623"/>
      <c r="DQ12" s="627">
        <v>253364</v>
      </c>
      <c r="DR12" s="622"/>
      <c r="DS12" s="622"/>
      <c r="DT12" s="622"/>
      <c r="DU12" s="622"/>
      <c r="DV12" s="622"/>
      <c r="DW12" s="622"/>
      <c r="DX12" s="622"/>
      <c r="DY12" s="622"/>
      <c r="DZ12" s="622"/>
      <c r="EA12" s="622"/>
      <c r="EB12" s="622"/>
      <c r="EC12" s="658"/>
    </row>
    <row r="13" spans="2:143" ht="11.25" customHeight="1" x14ac:dyDescent="0.15">
      <c r="B13" s="618" t="s">
        <v>262</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237</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659169</v>
      </c>
      <c r="BH13" s="622"/>
      <c r="BI13" s="622"/>
      <c r="BJ13" s="622"/>
      <c r="BK13" s="622"/>
      <c r="BL13" s="622"/>
      <c r="BM13" s="622"/>
      <c r="BN13" s="623"/>
      <c r="BO13" s="659">
        <v>43.9</v>
      </c>
      <c r="BP13" s="659"/>
      <c r="BQ13" s="659"/>
      <c r="BR13" s="659"/>
      <c r="BS13" s="660" t="s">
        <v>131</v>
      </c>
      <c r="BT13" s="660"/>
      <c r="BU13" s="660"/>
      <c r="BV13" s="660"/>
      <c r="BW13" s="660"/>
      <c r="BX13" s="660"/>
      <c r="BY13" s="660"/>
      <c r="BZ13" s="660"/>
      <c r="CA13" s="660"/>
      <c r="CB13" s="700"/>
      <c r="CD13" s="618" t="s">
        <v>264</v>
      </c>
      <c r="CE13" s="619"/>
      <c r="CF13" s="619"/>
      <c r="CG13" s="619"/>
      <c r="CH13" s="619"/>
      <c r="CI13" s="619"/>
      <c r="CJ13" s="619"/>
      <c r="CK13" s="619"/>
      <c r="CL13" s="619"/>
      <c r="CM13" s="619"/>
      <c r="CN13" s="619"/>
      <c r="CO13" s="619"/>
      <c r="CP13" s="619"/>
      <c r="CQ13" s="620"/>
      <c r="CR13" s="621">
        <v>1341947</v>
      </c>
      <c r="CS13" s="622"/>
      <c r="CT13" s="622"/>
      <c r="CU13" s="622"/>
      <c r="CV13" s="622"/>
      <c r="CW13" s="622"/>
      <c r="CX13" s="622"/>
      <c r="CY13" s="623"/>
      <c r="CZ13" s="659">
        <v>12.6</v>
      </c>
      <c r="DA13" s="659"/>
      <c r="DB13" s="659"/>
      <c r="DC13" s="659"/>
      <c r="DD13" s="627">
        <v>619273</v>
      </c>
      <c r="DE13" s="622"/>
      <c r="DF13" s="622"/>
      <c r="DG13" s="622"/>
      <c r="DH13" s="622"/>
      <c r="DI13" s="622"/>
      <c r="DJ13" s="622"/>
      <c r="DK13" s="622"/>
      <c r="DL13" s="622"/>
      <c r="DM13" s="622"/>
      <c r="DN13" s="622"/>
      <c r="DO13" s="622"/>
      <c r="DP13" s="623"/>
      <c r="DQ13" s="627">
        <v>707530</v>
      </c>
      <c r="DR13" s="622"/>
      <c r="DS13" s="622"/>
      <c r="DT13" s="622"/>
      <c r="DU13" s="622"/>
      <c r="DV13" s="622"/>
      <c r="DW13" s="622"/>
      <c r="DX13" s="622"/>
      <c r="DY13" s="622"/>
      <c r="DZ13" s="622"/>
      <c r="EA13" s="622"/>
      <c r="EB13" s="622"/>
      <c r="EC13" s="658"/>
    </row>
    <row r="14" spans="2:143" ht="11.25" customHeight="1" x14ac:dyDescent="0.15">
      <c r="B14" s="618" t="s">
        <v>265</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71174</v>
      </c>
      <c r="BH14" s="622"/>
      <c r="BI14" s="622"/>
      <c r="BJ14" s="622"/>
      <c r="BK14" s="622"/>
      <c r="BL14" s="622"/>
      <c r="BM14" s="622"/>
      <c r="BN14" s="623"/>
      <c r="BO14" s="659">
        <v>4.7</v>
      </c>
      <c r="BP14" s="659"/>
      <c r="BQ14" s="659"/>
      <c r="BR14" s="659"/>
      <c r="BS14" s="660" t="s">
        <v>131</v>
      </c>
      <c r="BT14" s="660"/>
      <c r="BU14" s="660"/>
      <c r="BV14" s="660"/>
      <c r="BW14" s="660"/>
      <c r="BX14" s="660"/>
      <c r="BY14" s="660"/>
      <c r="BZ14" s="660"/>
      <c r="CA14" s="660"/>
      <c r="CB14" s="700"/>
      <c r="CD14" s="618" t="s">
        <v>267</v>
      </c>
      <c r="CE14" s="619"/>
      <c r="CF14" s="619"/>
      <c r="CG14" s="619"/>
      <c r="CH14" s="619"/>
      <c r="CI14" s="619"/>
      <c r="CJ14" s="619"/>
      <c r="CK14" s="619"/>
      <c r="CL14" s="619"/>
      <c r="CM14" s="619"/>
      <c r="CN14" s="619"/>
      <c r="CO14" s="619"/>
      <c r="CP14" s="619"/>
      <c r="CQ14" s="620"/>
      <c r="CR14" s="621">
        <v>280502</v>
      </c>
      <c r="CS14" s="622"/>
      <c r="CT14" s="622"/>
      <c r="CU14" s="622"/>
      <c r="CV14" s="622"/>
      <c r="CW14" s="622"/>
      <c r="CX14" s="622"/>
      <c r="CY14" s="623"/>
      <c r="CZ14" s="659">
        <v>2.6</v>
      </c>
      <c r="DA14" s="659"/>
      <c r="DB14" s="659"/>
      <c r="DC14" s="659"/>
      <c r="DD14" s="627">
        <v>2869</v>
      </c>
      <c r="DE14" s="622"/>
      <c r="DF14" s="622"/>
      <c r="DG14" s="622"/>
      <c r="DH14" s="622"/>
      <c r="DI14" s="622"/>
      <c r="DJ14" s="622"/>
      <c r="DK14" s="622"/>
      <c r="DL14" s="622"/>
      <c r="DM14" s="622"/>
      <c r="DN14" s="622"/>
      <c r="DO14" s="622"/>
      <c r="DP14" s="623"/>
      <c r="DQ14" s="627">
        <v>279618</v>
      </c>
      <c r="DR14" s="622"/>
      <c r="DS14" s="622"/>
      <c r="DT14" s="622"/>
      <c r="DU14" s="622"/>
      <c r="DV14" s="622"/>
      <c r="DW14" s="622"/>
      <c r="DX14" s="622"/>
      <c r="DY14" s="622"/>
      <c r="DZ14" s="622"/>
      <c r="EA14" s="622"/>
      <c r="EB14" s="622"/>
      <c r="EC14" s="658"/>
    </row>
    <row r="15" spans="2:143" ht="11.25" customHeight="1" x14ac:dyDescent="0.15">
      <c r="B15" s="618" t="s">
        <v>268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131</v>
      </c>
      <c r="AA15" s="659"/>
      <c r="AB15" s="659"/>
      <c r="AC15" s="659"/>
      <c r="AD15" s="660" t="s">
        <v>237</v>
      </c>
      <c r="AE15" s="660"/>
      <c r="AF15" s="660"/>
      <c r="AG15" s="660"/>
      <c r="AH15" s="660"/>
      <c r="AI15" s="660"/>
      <c r="AJ15" s="660"/>
      <c r="AK15" s="660"/>
      <c r="AL15" s="624" t="s">
        <v>131</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96089</v>
      </c>
      <c r="BH15" s="622"/>
      <c r="BI15" s="622"/>
      <c r="BJ15" s="622"/>
      <c r="BK15" s="622"/>
      <c r="BL15" s="622"/>
      <c r="BM15" s="622"/>
      <c r="BN15" s="623"/>
      <c r="BO15" s="659">
        <v>6.4</v>
      </c>
      <c r="BP15" s="659"/>
      <c r="BQ15" s="659"/>
      <c r="BR15" s="659"/>
      <c r="BS15" s="660" t="s">
        <v>237</v>
      </c>
      <c r="BT15" s="660"/>
      <c r="BU15" s="660"/>
      <c r="BV15" s="660"/>
      <c r="BW15" s="660"/>
      <c r="BX15" s="660"/>
      <c r="BY15" s="660"/>
      <c r="BZ15" s="660"/>
      <c r="CA15" s="660"/>
      <c r="CB15" s="700"/>
      <c r="CD15" s="618" t="s">
        <v>270</v>
      </c>
      <c r="CE15" s="619"/>
      <c r="CF15" s="619"/>
      <c r="CG15" s="619"/>
      <c r="CH15" s="619"/>
      <c r="CI15" s="619"/>
      <c r="CJ15" s="619"/>
      <c r="CK15" s="619"/>
      <c r="CL15" s="619"/>
      <c r="CM15" s="619"/>
      <c r="CN15" s="619"/>
      <c r="CO15" s="619"/>
      <c r="CP15" s="619"/>
      <c r="CQ15" s="620"/>
      <c r="CR15" s="621">
        <v>1042772</v>
      </c>
      <c r="CS15" s="622"/>
      <c r="CT15" s="622"/>
      <c r="CU15" s="622"/>
      <c r="CV15" s="622"/>
      <c r="CW15" s="622"/>
      <c r="CX15" s="622"/>
      <c r="CY15" s="623"/>
      <c r="CZ15" s="659">
        <v>9.8000000000000007</v>
      </c>
      <c r="DA15" s="659"/>
      <c r="DB15" s="659"/>
      <c r="DC15" s="659"/>
      <c r="DD15" s="627">
        <v>119682</v>
      </c>
      <c r="DE15" s="622"/>
      <c r="DF15" s="622"/>
      <c r="DG15" s="622"/>
      <c r="DH15" s="622"/>
      <c r="DI15" s="622"/>
      <c r="DJ15" s="622"/>
      <c r="DK15" s="622"/>
      <c r="DL15" s="622"/>
      <c r="DM15" s="622"/>
      <c r="DN15" s="622"/>
      <c r="DO15" s="622"/>
      <c r="DP15" s="623"/>
      <c r="DQ15" s="627">
        <v>671736</v>
      </c>
      <c r="DR15" s="622"/>
      <c r="DS15" s="622"/>
      <c r="DT15" s="622"/>
      <c r="DU15" s="622"/>
      <c r="DV15" s="622"/>
      <c r="DW15" s="622"/>
      <c r="DX15" s="622"/>
      <c r="DY15" s="622"/>
      <c r="DZ15" s="622"/>
      <c r="EA15" s="622"/>
      <c r="EB15" s="622"/>
      <c r="EC15" s="658"/>
    </row>
    <row r="16" spans="2:143" ht="11.25" customHeight="1" x14ac:dyDescent="0.15">
      <c r="B16" s="618" t="s">
        <v>271</v>
      </c>
      <c r="C16" s="619"/>
      <c r="D16" s="619"/>
      <c r="E16" s="619"/>
      <c r="F16" s="619"/>
      <c r="G16" s="619"/>
      <c r="H16" s="619"/>
      <c r="I16" s="619"/>
      <c r="J16" s="619"/>
      <c r="K16" s="619"/>
      <c r="L16" s="619"/>
      <c r="M16" s="619"/>
      <c r="N16" s="619"/>
      <c r="O16" s="619"/>
      <c r="P16" s="619"/>
      <c r="Q16" s="620"/>
      <c r="R16" s="621">
        <v>6046</v>
      </c>
      <c r="S16" s="622"/>
      <c r="T16" s="622"/>
      <c r="U16" s="622"/>
      <c r="V16" s="622"/>
      <c r="W16" s="622"/>
      <c r="X16" s="622"/>
      <c r="Y16" s="623"/>
      <c r="Z16" s="659">
        <v>0.1</v>
      </c>
      <c r="AA16" s="659"/>
      <c r="AB16" s="659"/>
      <c r="AC16" s="659"/>
      <c r="AD16" s="660">
        <v>6046</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273</v>
      </c>
      <c r="CE16" s="619"/>
      <c r="CF16" s="619"/>
      <c r="CG16" s="619"/>
      <c r="CH16" s="619"/>
      <c r="CI16" s="619"/>
      <c r="CJ16" s="619"/>
      <c r="CK16" s="619"/>
      <c r="CL16" s="619"/>
      <c r="CM16" s="619"/>
      <c r="CN16" s="619"/>
      <c r="CO16" s="619"/>
      <c r="CP16" s="619"/>
      <c r="CQ16" s="620"/>
      <c r="CR16" s="621">
        <v>219795</v>
      </c>
      <c r="CS16" s="622"/>
      <c r="CT16" s="622"/>
      <c r="CU16" s="622"/>
      <c r="CV16" s="622"/>
      <c r="CW16" s="622"/>
      <c r="CX16" s="622"/>
      <c r="CY16" s="623"/>
      <c r="CZ16" s="659">
        <v>2.1</v>
      </c>
      <c r="DA16" s="659"/>
      <c r="DB16" s="659"/>
      <c r="DC16" s="659"/>
      <c r="DD16" s="627" t="s">
        <v>237</v>
      </c>
      <c r="DE16" s="622"/>
      <c r="DF16" s="622"/>
      <c r="DG16" s="622"/>
      <c r="DH16" s="622"/>
      <c r="DI16" s="622"/>
      <c r="DJ16" s="622"/>
      <c r="DK16" s="622"/>
      <c r="DL16" s="622"/>
      <c r="DM16" s="622"/>
      <c r="DN16" s="622"/>
      <c r="DO16" s="622"/>
      <c r="DP16" s="623"/>
      <c r="DQ16" s="627">
        <v>2816</v>
      </c>
      <c r="DR16" s="622"/>
      <c r="DS16" s="622"/>
      <c r="DT16" s="622"/>
      <c r="DU16" s="622"/>
      <c r="DV16" s="622"/>
      <c r="DW16" s="622"/>
      <c r="DX16" s="622"/>
      <c r="DY16" s="622"/>
      <c r="DZ16" s="622"/>
      <c r="EA16" s="622"/>
      <c r="EB16" s="622"/>
      <c r="EC16" s="658"/>
    </row>
    <row r="17" spans="2:133" ht="11.25" customHeight="1" x14ac:dyDescent="0.15">
      <c r="B17" s="618" t="s">
        <v>274</v>
      </c>
      <c r="C17" s="619"/>
      <c r="D17" s="619"/>
      <c r="E17" s="619"/>
      <c r="F17" s="619"/>
      <c r="G17" s="619"/>
      <c r="H17" s="619"/>
      <c r="I17" s="619"/>
      <c r="J17" s="619"/>
      <c r="K17" s="619"/>
      <c r="L17" s="619"/>
      <c r="M17" s="619"/>
      <c r="N17" s="619"/>
      <c r="O17" s="619"/>
      <c r="P17" s="619"/>
      <c r="Q17" s="620"/>
      <c r="R17" s="621">
        <v>14378</v>
      </c>
      <c r="S17" s="622"/>
      <c r="T17" s="622"/>
      <c r="U17" s="622"/>
      <c r="V17" s="622"/>
      <c r="W17" s="622"/>
      <c r="X17" s="622"/>
      <c r="Y17" s="623"/>
      <c r="Z17" s="659">
        <v>0.1</v>
      </c>
      <c r="AA17" s="659"/>
      <c r="AB17" s="659"/>
      <c r="AC17" s="659"/>
      <c r="AD17" s="660">
        <v>14378</v>
      </c>
      <c r="AE17" s="660"/>
      <c r="AF17" s="660"/>
      <c r="AG17" s="660"/>
      <c r="AH17" s="660"/>
      <c r="AI17" s="660"/>
      <c r="AJ17" s="660"/>
      <c r="AK17" s="660"/>
      <c r="AL17" s="624">
        <v>0.2</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131</v>
      </c>
      <c r="BP17" s="659"/>
      <c r="BQ17" s="659"/>
      <c r="BR17" s="659"/>
      <c r="BS17" s="660" t="s">
        <v>237</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1257414</v>
      </c>
      <c r="CS17" s="622"/>
      <c r="CT17" s="622"/>
      <c r="CU17" s="622"/>
      <c r="CV17" s="622"/>
      <c r="CW17" s="622"/>
      <c r="CX17" s="622"/>
      <c r="CY17" s="623"/>
      <c r="CZ17" s="659">
        <v>11.8</v>
      </c>
      <c r="DA17" s="659"/>
      <c r="DB17" s="659"/>
      <c r="DC17" s="659"/>
      <c r="DD17" s="627" t="s">
        <v>237</v>
      </c>
      <c r="DE17" s="622"/>
      <c r="DF17" s="622"/>
      <c r="DG17" s="622"/>
      <c r="DH17" s="622"/>
      <c r="DI17" s="622"/>
      <c r="DJ17" s="622"/>
      <c r="DK17" s="622"/>
      <c r="DL17" s="622"/>
      <c r="DM17" s="622"/>
      <c r="DN17" s="622"/>
      <c r="DO17" s="622"/>
      <c r="DP17" s="623"/>
      <c r="DQ17" s="627">
        <v>1254237</v>
      </c>
      <c r="DR17" s="622"/>
      <c r="DS17" s="622"/>
      <c r="DT17" s="622"/>
      <c r="DU17" s="622"/>
      <c r="DV17" s="622"/>
      <c r="DW17" s="622"/>
      <c r="DX17" s="622"/>
      <c r="DY17" s="622"/>
      <c r="DZ17" s="622"/>
      <c r="EA17" s="622"/>
      <c r="EB17" s="622"/>
      <c r="EC17" s="658"/>
    </row>
    <row r="18" spans="2:133" ht="11.25" customHeight="1" x14ac:dyDescent="0.15">
      <c r="B18" s="618" t="s">
        <v>277</v>
      </c>
      <c r="C18" s="619"/>
      <c r="D18" s="619"/>
      <c r="E18" s="619"/>
      <c r="F18" s="619"/>
      <c r="G18" s="619"/>
      <c r="H18" s="619"/>
      <c r="I18" s="619"/>
      <c r="J18" s="619"/>
      <c r="K18" s="619"/>
      <c r="L18" s="619"/>
      <c r="M18" s="619"/>
      <c r="N18" s="619"/>
      <c r="O18" s="619"/>
      <c r="P18" s="619"/>
      <c r="Q18" s="620"/>
      <c r="R18" s="621">
        <v>17737</v>
      </c>
      <c r="S18" s="622"/>
      <c r="T18" s="622"/>
      <c r="U18" s="622"/>
      <c r="V18" s="622"/>
      <c r="W18" s="622"/>
      <c r="X18" s="622"/>
      <c r="Y18" s="623"/>
      <c r="Z18" s="659">
        <v>0.2</v>
      </c>
      <c r="AA18" s="659"/>
      <c r="AB18" s="659"/>
      <c r="AC18" s="659"/>
      <c r="AD18" s="660">
        <v>17737</v>
      </c>
      <c r="AE18" s="660"/>
      <c r="AF18" s="660"/>
      <c r="AG18" s="660"/>
      <c r="AH18" s="660"/>
      <c r="AI18" s="660"/>
      <c r="AJ18" s="660"/>
      <c r="AK18" s="660"/>
      <c r="AL18" s="624">
        <v>0.3</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v>40000</v>
      </c>
      <c r="CS18" s="622"/>
      <c r="CT18" s="622"/>
      <c r="CU18" s="622"/>
      <c r="CV18" s="622"/>
      <c r="CW18" s="622"/>
      <c r="CX18" s="622"/>
      <c r="CY18" s="623"/>
      <c r="CZ18" s="659">
        <v>0.4</v>
      </c>
      <c r="DA18" s="659"/>
      <c r="DB18" s="659"/>
      <c r="DC18" s="659"/>
      <c r="DD18" s="627" t="s">
        <v>131</v>
      </c>
      <c r="DE18" s="622"/>
      <c r="DF18" s="622"/>
      <c r="DG18" s="622"/>
      <c r="DH18" s="622"/>
      <c r="DI18" s="622"/>
      <c r="DJ18" s="622"/>
      <c r="DK18" s="622"/>
      <c r="DL18" s="622"/>
      <c r="DM18" s="622"/>
      <c r="DN18" s="622"/>
      <c r="DO18" s="622"/>
      <c r="DP18" s="623"/>
      <c r="DQ18" s="627">
        <v>40000</v>
      </c>
      <c r="DR18" s="622"/>
      <c r="DS18" s="622"/>
      <c r="DT18" s="622"/>
      <c r="DU18" s="622"/>
      <c r="DV18" s="622"/>
      <c r="DW18" s="622"/>
      <c r="DX18" s="622"/>
      <c r="DY18" s="622"/>
      <c r="DZ18" s="622"/>
      <c r="EA18" s="622"/>
      <c r="EB18" s="622"/>
      <c r="EC18" s="658"/>
    </row>
    <row r="19" spans="2:133" ht="11.25" customHeight="1" x14ac:dyDescent="0.15">
      <c r="B19" s="618" t="s">
        <v>280</v>
      </c>
      <c r="C19" s="619"/>
      <c r="D19" s="619"/>
      <c r="E19" s="619"/>
      <c r="F19" s="619"/>
      <c r="G19" s="619"/>
      <c r="H19" s="619"/>
      <c r="I19" s="619"/>
      <c r="J19" s="619"/>
      <c r="K19" s="619"/>
      <c r="L19" s="619"/>
      <c r="M19" s="619"/>
      <c r="N19" s="619"/>
      <c r="O19" s="619"/>
      <c r="P19" s="619"/>
      <c r="Q19" s="620"/>
      <c r="R19" s="621">
        <v>17679</v>
      </c>
      <c r="S19" s="622"/>
      <c r="T19" s="622"/>
      <c r="U19" s="622"/>
      <c r="V19" s="622"/>
      <c r="W19" s="622"/>
      <c r="X19" s="622"/>
      <c r="Y19" s="623"/>
      <c r="Z19" s="659">
        <v>0.2</v>
      </c>
      <c r="AA19" s="659"/>
      <c r="AB19" s="659"/>
      <c r="AC19" s="659"/>
      <c r="AD19" s="660">
        <v>17679</v>
      </c>
      <c r="AE19" s="660"/>
      <c r="AF19" s="660"/>
      <c r="AG19" s="660"/>
      <c r="AH19" s="660"/>
      <c r="AI19" s="660"/>
      <c r="AJ19" s="660"/>
      <c r="AK19" s="660"/>
      <c r="AL19" s="624">
        <v>0.3</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12035</v>
      </c>
      <c r="BH19" s="622"/>
      <c r="BI19" s="622"/>
      <c r="BJ19" s="622"/>
      <c r="BK19" s="622"/>
      <c r="BL19" s="622"/>
      <c r="BM19" s="622"/>
      <c r="BN19" s="623"/>
      <c r="BO19" s="659">
        <v>0.8</v>
      </c>
      <c r="BP19" s="659"/>
      <c r="BQ19" s="659"/>
      <c r="BR19" s="659"/>
      <c r="BS19" s="660" t="s">
        <v>237</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131</v>
      </c>
      <c r="DA19" s="659"/>
      <c r="DB19" s="659"/>
      <c r="DC19" s="659"/>
      <c r="DD19" s="627" t="s">
        <v>237</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283</v>
      </c>
      <c r="C20" s="689"/>
      <c r="D20" s="689"/>
      <c r="E20" s="689"/>
      <c r="F20" s="689"/>
      <c r="G20" s="689"/>
      <c r="H20" s="689"/>
      <c r="I20" s="689"/>
      <c r="J20" s="689"/>
      <c r="K20" s="689"/>
      <c r="L20" s="689"/>
      <c r="M20" s="689"/>
      <c r="N20" s="689"/>
      <c r="O20" s="689"/>
      <c r="P20" s="689"/>
      <c r="Q20" s="690"/>
      <c r="R20" s="621">
        <v>58</v>
      </c>
      <c r="S20" s="622"/>
      <c r="T20" s="622"/>
      <c r="U20" s="622"/>
      <c r="V20" s="622"/>
      <c r="W20" s="622"/>
      <c r="X20" s="622"/>
      <c r="Y20" s="623"/>
      <c r="Z20" s="659">
        <v>0</v>
      </c>
      <c r="AA20" s="659"/>
      <c r="AB20" s="659"/>
      <c r="AC20" s="659"/>
      <c r="AD20" s="660">
        <v>58</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12035</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10622814</v>
      </c>
      <c r="CS20" s="622"/>
      <c r="CT20" s="622"/>
      <c r="CU20" s="622"/>
      <c r="CV20" s="622"/>
      <c r="CW20" s="622"/>
      <c r="CX20" s="622"/>
      <c r="CY20" s="623"/>
      <c r="CZ20" s="659">
        <v>100</v>
      </c>
      <c r="DA20" s="659"/>
      <c r="DB20" s="659"/>
      <c r="DC20" s="659"/>
      <c r="DD20" s="627">
        <v>1248235</v>
      </c>
      <c r="DE20" s="622"/>
      <c r="DF20" s="622"/>
      <c r="DG20" s="622"/>
      <c r="DH20" s="622"/>
      <c r="DI20" s="622"/>
      <c r="DJ20" s="622"/>
      <c r="DK20" s="622"/>
      <c r="DL20" s="622"/>
      <c r="DM20" s="622"/>
      <c r="DN20" s="622"/>
      <c r="DO20" s="622"/>
      <c r="DP20" s="623"/>
      <c r="DQ20" s="627">
        <v>6984854</v>
      </c>
      <c r="DR20" s="622"/>
      <c r="DS20" s="622"/>
      <c r="DT20" s="622"/>
      <c r="DU20" s="622"/>
      <c r="DV20" s="622"/>
      <c r="DW20" s="622"/>
      <c r="DX20" s="622"/>
      <c r="DY20" s="622"/>
      <c r="DZ20" s="622"/>
      <c r="EA20" s="622"/>
      <c r="EB20" s="622"/>
      <c r="EC20" s="658"/>
    </row>
    <row r="21" spans="2:133" ht="11.25" customHeight="1" x14ac:dyDescent="0.15">
      <c r="B21" s="618" t="s">
        <v>286</v>
      </c>
      <c r="C21" s="619"/>
      <c r="D21" s="619"/>
      <c r="E21" s="619"/>
      <c r="F21" s="619"/>
      <c r="G21" s="619"/>
      <c r="H21" s="619"/>
      <c r="I21" s="619"/>
      <c r="J21" s="619"/>
      <c r="K21" s="619"/>
      <c r="L21" s="619"/>
      <c r="M21" s="619"/>
      <c r="N21" s="619"/>
      <c r="O21" s="619"/>
      <c r="P21" s="619"/>
      <c r="Q21" s="620"/>
      <c r="R21" s="621">
        <v>4528431</v>
      </c>
      <c r="S21" s="622"/>
      <c r="T21" s="622"/>
      <c r="U21" s="622"/>
      <c r="V21" s="622"/>
      <c r="W21" s="622"/>
      <c r="X21" s="622"/>
      <c r="Y21" s="623"/>
      <c r="Z21" s="659">
        <v>41.1</v>
      </c>
      <c r="AA21" s="659"/>
      <c r="AB21" s="659"/>
      <c r="AC21" s="659"/>
      <c r="AD21" s="660">
        <v>4272021</v>
      </c>
      <c r="AE21" s="660"/>
      <c r="AF21" s="660"/>
      <c r="AG21" s="660"/>
      <c r="AH21" s="660"/>
      <c r="AI21" s="660"/>
      <c r="AJ21" s="660"/>
      <c r="AK21" s="660"/>
      <c r="AL21" s="624">
        <v>68.099999999999994</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v>12035</v>
      </c>
      <c r="BH21" s="622"/>
      <c r="BI21" s="622"/>
      <c r="BJ21" s="622"/>
      <c r="BK21" s="622"/>
      <c r="BL21" s="622"/>
      <c r="BM21" s="622"/>
      <c r="BN21" s="623"/>
      <c r="BO21" s="659">
        <v>0.8</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288</v>
      </c>
      <c r="C22" s="619"/>
      <c r="D22" s="619"/>
      <c r="E22" s="619"/>
      <c r="F22" s="619"/>
      <c r="G22" s="619"/>
      <c r="H22" s="619"/>
      <c r="I22" s="619"/>
      <c r="J22" s="619"/>
      <c r="K22" s="619"/>
      <c r="L22" s="619"/>
      <c r="M22" s="619"/>
      <c r="N22" s="619"/>
      <c r="O22" s="619"/>
      <c r="P22" s="619"/>
      <c r="Q22" s="620"/>
      <c r="R22" s="621">
        <v>4272021</v>
      </c>
      <c r="S22" s="622"/>
      <c r="T22" s="622"/>
      <c r="U22" s="622"/>
      <c r="V22" s="622"/>
      <c r="W22" s="622"/>
      <c r="X22" s="622"/>
      <c r="Y22" s="623"/>
      <c r="Z22" s="659">
        <v>38.799999999999997</v>
      </c>
      <c r="AA22" s="659"/>
      <c r="AB22" s="659"/>
      <c r="AC22" s="659"/>
      <c r="AD22" s="660">
        <v>4272021</v>
      </c>
      <c r="AE22" s="660"/>
      <c r="AF22" s="660"/>
      <c r="AG22" s="660"/>
      <c r="AH22" s="660"/>
      <c r="AI22" s="660"/>
      <c r="AJ22" s="660"/>
      <c r="AK22" s="660"/>
      <c r="AL22" s="624">
        <v>68.099999999999994</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237</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291</v>
      </c>
      <c r="C23" s="619"/>
      <c r="D23" s="619"/>
      <c r="E23" s="619"/>
      <c r="F23" s="619"/>
      <c r="G23" s="619"/>
      <c r="H23" s="619"/>
      <c r="I23" s="619"/>
      <c r="J23" s="619"/>
      <c r="K23" s="619"/>
      <c r="L23" s="619"/>
      <c r="M23" s="619"/>
      <c r="N23" s="619"/>
      <c r="O23" s="619"/>
      <c r="P23" s="619"/>
      <c r="Q23" s="620"/>
      <c r="R23" s="621">
        <v>256410</v>
      </c>
      <c r="S23" s="622"/>
      <c r="T23" s="622"/>
      <c r="U23" s="622"/>
      <c r="V23" s="622"/>
      <c r="W23" s="622"/>
      <c r="X23" s="622"/>
      <c r="Y23" s="623"/>
      <c r="Z23" s="659">
        <v>2.2999999999999998</v>
      </c>
      <c r="AA23" s="659"/>
      <c r="AB23" s="659"/>
      <c r="AC23" s="659"/>
      <c r="AD23" s="660" t="s">
        <v>237</v>
      </c>
      <c r="AE23" s="660"/>
      <c r="AF23" s="660"/>
      <c r="AG23" s="660"/>
      <c r="AH23" s="660"/>
      <c r="AI23" s="660"/>
      <c r="AJ23" s="660"/>
      <c r="AK23" s="660"/>
      <c r="AL23" s="624" t="s">
        <v>237</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t="s">
        <v>237</v>
      </c>
      <c r="BH23" s="622"/>
      <c r="BI23" s="622"/>
      <c r="BJ23" s="622"/>
      <c r="BK23" s="622"/>
      <c r="BL23" s="622"/>
      <c r="BM23" s="622"/>
      <c r="BN23" s="623"/>
      <c r="BO23" s="659" t="s">
        <v>237</v>
      </c>
      <c r="BP23" s="659"/>
      <c r="BQ23" s="659"/>
      <c r="BR23" s="659"/>
      <c r="BS23" s="660" t="s">
        <v>237</v>
      </c>
      <c r="BT23" s="660"/>
      <c r="BU23" s="660"/>
      <c r="BV23" s="660"/>
      <c r="BW23" s="660"/>
      <c r="BX23" s="660"/>
      <c r="BY23" s="660"/>
      <c r="BZ23" s="660"/>
      <c r="CA23" s="660"/>
      <c r="CB23" s="700"/>
      <c r="CD23" s="673" t="s">
        <v>231</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15">
      <c r="B24" s="618" t="s">
        <v>298</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131</v>
      </c>
      <c r="AA24" s="659"/>
      <c r="AB24" s="659"/>
      <c r="AC24" s="659"/>
      <c r="AD24" s="660" t="s">
        <v>237</v>
      </c>
      <c r="AE24" s="660"/>
      <c r="AF24" s="660"/>
      <c r="AG24" s="660"/>
      <c r="AH24" s="660"/>
      <c r="AI24" s="660"/>
      <c r="AJ24" s="660"/>
      <c r="AK24" s="660"/>
      <c r="AL24" s="624" t="s">
        <v>237</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4720924</v>
      </c>
      <c r="CS24" s="677"/>
      <c r="CT24" s="677"/>
      <c r="CU24" s="677"/>
      <c r="CV24" s="677"/>
      <c r="CW24" s="677"/>
      <c r="CX24" s="677"/>
      <c r="CY24" s="702"/>
      <c r="CZ24" s="703">
        <v>44.4</v>
      </c>
      <c r="DA24" s="685"/>
      <c r="DB24" s="685"/>
      <c r="DC24" s="705"/>
      <c r="DD24" s="701">
        <v>3492602</v>
      </c>
      <c r="DE24" s="677"/>
      <c r="DF24" s="677"/>
      <c r="DG24" s="677"/>
      <c r="DH24" s="677"/>
      <c r="DI24" s="677"/>
      <c r="DJ24" s="677"/>
      <c r="DK24" s="702"/>
      <c r="DL24" s="701">
        <v>3193611</v>
      </c>
      <c r="DM24" s="677"/>
      <c r="DN24" s="677"/>
      <c r="DO24" s="677"/>
      <c r="DP24" s="677"/>
      <c r="DQ24" s="677"/>
      <c r="DR24" s="677"/>
      <c r="DS24" s="677"/>
      <c r="DT24" s="677"/>
      <c r="DU24" s="677"/>
      <c r="DV24" s="702"/>
      <c r="DW24" s="703">
        <v>50.4</v>
      </c>
      <c r="DX24" s="685"/>
      <c r="DY24" s="685"/>
      <c r="DZ24" s="685"/>
      <c r="EA24" s="685"/>
      <c r="EB24" s="685"/>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6519559</v>
      </c>
      <c r="S25" s="622"/>
      <c r="T25" s="622"/>
      <c r="U25" s="622"/>
      <c r="V25" s="622"/>
      <c r="W25" s="622"/>
      <c r="X25" s="622"/>
      <c r="Y25" s="623"/>
      <c r="Z25" s="659">
        <v>59.2</v>
      </c>
      <c r="AA25" s="659"/>
      <c r="AB25" s="659"/>
      <c r="AC25" s="659"/>
      <c r="AD25" s="660">
        <v>6263149</v>
      </c>
      <c r="AE25" s="660"/>
      <c r="AF25" s="660"/>
      <c r="AG25" s="660"/>
      <c r="AH25" s="660"/>
      <c r="AI25" s="660"/>
      <c r="AJ25" s="660"/>
      <c r="AK25" s="660"/>
      <c r="AL25" s="624">
        <v>99.8</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1810239</v>
      </c>
      <c r="CS25" s="634"/>
      <c r="CT25" s="634"/>
      <c r="CU25" s="634"/>
      <c r="CV25" s="634"/>
      <c r="CW25" s="634"/>
      <c r="CX25" s="634"/>
      <c r="CY25" s="635"/>
      <c r="CZ25" s="624">
        <v>17</v>
      </c>
      <c r="DA25" s="636"/>
      <c r="DB25" s="636"/>
      <c r="DC25" s="637"/>
      <c r="DD25" s="627">
        <v>1666903</v>
      </c>
      <c r="DE25" s="634"/>
      <c r="DF25" s="634"/>
      <c r="DG25" s="634"/>
      <c r="DH25" s="634"/>
      <c r="DI25" s="634"/>
      <c r="DJ25" s="634"/>
      <c r="DK25" s="635"/>
      <c r="DL25" s="627">
        <v>1641893</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15">
      <c r="B26" s="618" t="s">
        <v>304</v>
      </c>
      <c r="C26" s="619"/>
      <c r="D26" s="619"/>
      <c r="E26" s="619"/>
      <c r="F26" s="619"/>
      <c r="G26" s="619"/>
      <c r="H26" s="619"/>
      <c r="I26" s="619"/>
      <c r="J26" s="619"/>
      <c r="K26" s="619"/>
      <c r="L26" s="619"/>
      <c r="M26" s="619"/>
      <c r="N26" s="619"/>
      <c r="O26" s="619"/>
      <c r="P26" s="619"/>
      <c r="Q26" s="620"/>
      <c r="R26" s="621">
        <v>1364</v>
      </c>
      <c r="S26" s="622"/>
      <c r="T26" s="622"/>
      <c r="U26" s="622"/>
      <c r="V26" s="622"/>
      <c r="W26" s="622"/>
      <c r="X26" s="622"/>
      <c r="Y26" s="623"/>
      <c r="Z26" s="659">
        <v>0</v>
      </c>
      <c r="AA26" s="659"/>
      <c r="AB26" s="659"/>
      <c r="AC26" s="659"/>
      <c r="AD26" s="660">
        <v>1364</v>
      </c>
      <c r="AE26" s="660"/>
      <c r="AF26" s="660"/>
      <c r="AG26" s="660"/>
      <c r="AH26" s="660"/>
      <c r="AI26" s="660"/>
      <c r="AJ26" s="660"/>
      <c r="AK26" s="660"/>
      <c r="AL26" s="624">
        <v>0</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131</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952803</v>
      </c>
      <c r="CS26" s="622"/>
      <c r="CT26" s="622"/>
      <c r="CU26" s="622"/>
      <c r="CV26" s="622"/>
      <c r="CW26" s="622"/>
      <c r="CX26" s="622"/>
      <c r="CY26" s="623"/>
      <c r="CZ26" s="624">
        <v>9</v>
      </c>
      <c r="DA26" s="636"/>
      <c r="DB26" s="636"/>
      <c r="DC26" s="637"/>
      <c r="DD26" s="627">
        <v>883554</v>
      </c>
      <c r="DE26" s="622"/>
      <c r="DF26" s="622"/>
      <c r="DG26" s="622"/>
      <c r="DH26" s="622"/>
      <c r="DI26" s="622"/>
      <c r="DJ26" s="622"/>
      <c r="DK26" s="623"/>
      <c r="DL26" s="627" t="s">
        <v>237</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307</v>
      </c>
      <c r="C27" s="619"/>
      <c r="D27" s="619"/>
      <c r="E27" s="619"/>
      <c r="F27" s="619"/>
      <c r="G27" s="619"/>
      <c r="H27" s="619"/>
      <c r="I27" s="619"/>
      <c r="J27" s="619"/>
      <c r="K27" s="619"/>
      <c r="L27" s="619"/>
      <c r="M27" s="619"/>
      <c r="N27" s="619"/>
      <c r="O27" s="619"/>
      <c r="P27" s="619"/>
      <c r="Q27" s="620"/>
      <c r="R27" s="621">
        <v>48360</v>
      </c>
      <c r="S27" s="622"/>
      <c r="T27" s="622"/>
      <c r="U27" s="622"/>
      <c r="V27" s="622"/>
      <c r="W27" s="622"/>
      <c r="X27" s="622"/>
      <c r="Y27" s="623"/>
      <c r="Z27" s="659">
        <v>0.4</v>
      </c>
      <c r="AA27" s="659"/>
      <c r="AB27" s="659"/>
      <c r="AC27" s="659"/>
      <c r="AD27" s="660" t="s">
        <v>237</v>
      </c>
      <c r="AE27" s="660"/>
      <c r="AF27" s="660"/>
      <c r="AG27" s="660"/>
      <c r="AH27" s="660"/>
      <c r="AI27" s="660"/>
      <c r="AJ27" s="660"/>
      <c r="AK27" s="660"/>
      <c r="AL27" s="624" t="s">
        <v>131</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1502454</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1653271</v>
      </c>
      <c r="CS27" s="634"/>
      <c r="CT27" s="634"/>
      <c r="CU27" s="634"/>
      <c r="CV27" s="634"/>
      <c r="CW27" s="634"/>
      <c r="CX27" s="634"/>
      <c r="CY27" s="635"/>
      <c r="CZ27" s="624">
        <v>15.6</v>
      </c>
      <c r="DA27" s="636"/>
      <c r="DB27" s="636"/>
      <c r="DC27" s="637"/>
      <c r="DD27" s="627">
        <v>571462</v>
      </c>
      <c r="DE27" s="634"/>
      <c r="DF27" s="634"/>
      <c r="DG27" s="634"/>
      <c r="DH27" s="634"/>
      <c r="DI27" s="634"/>
      <c r="DJ27" s="634"/>
      <c r="DK27" s="635"/>
      <c r="DL27" s="627">
        <v>526622</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15">
      <c r="B28" s="618" t="s">
        <v>310</v>
      </c>
      <c r="C28" s="619"/>
      <c r="D28" s="619"/>
      <c r="E28" s="619"/>
      <c r="F28" s="619"/>
      <c r="G28" s="619"/>
      <c r="H28" s="619"/>
      <c r="I28" s="619"/>
      <c r="J28" s="619"/>
      <c r="K28" s="619"/>
      <c r="L28" s="619"/>
      <c r="M28" s="619"/>
      <c r="N28" s="619"/>
      <c r="O28" s="619"/>
      <c r="P28" s="619"/>
      <c r="Q28" s="620"/>
      <c r="R28" s="621">
        <v>102601</v>
      </c>
      <c r="S28" s="622"/>
      <c r="T28" s="622"/>
      <c r="U28" s="622"/>
      <c r="V28" s="622"/>
      <c r="W28" s="622"/>
      <c r="X28" s="622"/>
      <c r="Y28" s="623"/>
      <c r="Z28" s="659">
        <v>0.9</v>
      </c>
      <c r="AA28" s="659"/>
      <c r="AB28" s="659"/>
      <c r="AC28" s="659"/>
      <c r="AD28" s="660">
        <v>2749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1257414</v>
      </c>
      <c r="CS28" s="622"/>
      <c r="CT28" s="622"/>
      <c r="CU28" s="622"/>
      <c r="CV28" s="622"/>
      <c r="CW28" s="622"/>
      <c r="CX28" s="622"/>
      <c r="CY28" s="623"/>
      <c r="CZ28" s="624">
        <v>11.8</v>
      </c>
      <c r="DA28" s="636"/>
      <c r="DB28" s="636"/>
      <c r="DC28" s="637"/>
      <c r="DD28" s="627">
        <v>1254237</v>
      </c>
      <c r="DE28" s="622"/>
      <c r="DF28" s="622"/>
      <c r="DG28" s="622"/>
      <c r="DH28" s="622"/>
      <c r="DI28" s="622"/>
      <c r="DJ28" s="622"/>
      <c r="DK28" s="623"/>
      <c r="DL28" s="627">
        <v>1025096</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15">
      <c r="B29" s="618" t="s">
        <v>312</v>
      </c>
      <c r="C29" s="619"/>
      <c r="D29" s="619"/>
      <c r="E29" s="619"/>
      <c r="F29" s="619"/>
      <c r="G29" s="619"/>
      <c r="H29" s="619"/>
      <c r="I29" s="619"/>
      <c r="J29" s="619"/>
      <c r="K29" s="619"/>
      <c r="L29" s="619"/>
      <c r="M29" s="619"/>
      <c r="N29" s="619"/>
      <c r="O29" s="619"/>
      <c r="P29" s="619"/>
      <c r="Q29" s="620"/>
      <c r="R29" s="621">
        <v>28592</v>
      </c>
      <c r="S29" s="622"/>
      <c r="T29" s="622"/>
      <c r="U29" s="622"/>
      <c r="V29" s="622"/>
      <c r="W29" s="622"/>
      <c r="X29" s="622"/>
      <c r="Y29" s="623"/>
      <c r="Z29" s="659">
        <v>0.3</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314</v>
      </c>
      <c r="CG29" s="619"/>
      <c r="CH29" s="619"/>
      <c r="CI29" s="619"/>
      <c r="CJ29" s="619"/>
      <c r="CK29" s="619"/>
      <c r="CL29" s="619"/>
      <c r="CM29" s="619"/>
      <c r="CN29" s="619"/>
      <c r="CO29" s="619"/>
      <c r="CP29" s="619"/>
      <c r="CQ29" s="620"/>
      <c r="CR29" s="621">
        <v>1257299</v>
      </c>
      <c r="CS29" s="634"/>
      <c r="CT29" s="634"/>
      <c r="CU29" s="634"/>
      <c r="CV29" s="634"/>
      <c r="CW29" s="634"/>
      <c r="CX29" s="634"/>
      <c r="CY29" s="635"/>
      <c r="CZ29" s="624">
        <v>11.8</v>
      </c>
      <c r="DA29" s="636"/>
      <c r="DB29" s="636"/>
      <c r="DC29" s="637"/>
      <c r="DD29" s="627">
        <v>1254122</v>
      </c>
      <c r="DE29" s="634"/>
      <c r="DF29" s="634"/>
      <c r="DG29" s="634"/>
      <c r="DH29" s="634"/>
      <c r="DI29" s="634"/>
      <c r="DJ29" s="634"/>
      <c r="DK29" s="635"/>
      <c r="DL29" s="627">
        <v>1024981</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15">
      <c r="B30" s="618" t="s">
        <v>315</v>
      </c>
      <c r="C30" s="619"/>
      <c r="D30" s="619"/>
      <c r="E30" s="619"/>
      <c r="F30" s="619"/>
      <c r="G30" s="619"/>
      <c r="H30" s="619"/>
      <c r="I30" s="619"/>
      <c r="J30" s="619"/>
      <c r="K30" s="619"/>
      <c r="L30" s="619"/>
      <c r="M30" s="619"/>
      <c r="N30" s="619"/>
      <c r="O30" s="619"/>
      <c r="P30" s="619"/>
      <c r="Q30" s="620"/>
      <c r="R30" s="621">
        <v>1777959</v>
      </c>
      <c r="S30" s="622"/>
      <c r="T30" s="622"/>
      <c r="U30" s="622"/>
      <c r="V30" s="622"/>
      <c r="W30" s="622"/>
      <c r="X30" s="622"/>
      <c r="Y30" s="623"/>
      <c r="Z30" s="659">
        <v>16.2</v>
      </c>
      <c r="AA30" s="659"/>
      <c r="AB30" s="659"/>
      <c r="AC30" s="659"/>
      <c r="AD30" s="660" t="s">
        <v>131</v>
      </c>
      <c r="AE30" s="660"/>
      <c r="AF30" s="660"/>
      <c r="AG30" s="660"/>
      <c r="AH30" s="660"/>
      <c r="AI30" s="660"/>
      <c r="AJ30" s="660"/>
      <c r="AK30" s="660"/>
      <c r="AL30" s="624" t="s">
        <v>131</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316</v>
      </c>
      <c r="BH30" s="691"/>
      <c r="BI30" s="691"/>
      <c r="BJ30" s="691"/>
      <c r="BK30" s="691"/>
      <c r="BL30" s="691"/>
      <c r="BM30" s="691"/>
      <c r="BN30" s="691"/>
      <c r="BO30" s="691"/>
      <c r="BP30" s="691"/>
      <c r="BQ30" s="692"/>
      <c r="BR30" s="673" t="s">
        <v>317</v>
      </c>
      <c r="BS30" s="691"/>
      <c r="BT30" s="691"/>
      <c r="BU30" s="691"/>
      <c r="BV30" s="691"/>
      <c r="BW30" s="691"/>
      <c r="BX30" s="691"/>
      <c r="BY30" s="691"/>
      <c r="BZ30" s="691"/>
      <c r="CA30" s="691"/>
      <c r="CB30" s="692"/>
      <c r="CD30" s="642"/>
      <c r="CE30" s="643"/>
      <c r="CF30" s="618" t="s">
        <v>318</v>
      </c>
      <c r="CG30" s="619"/>
      <c r="CH30" s="619"/>
      <c r="CI30" s="619"/>
      <c r="CJ30" s="619"/>
      <c r="CK30" s="619"/>
      <c r="CL30" s="619"/>
      <c r="CM30" s="619"/>
      <c r="CN30" s="619"/>
      <c r="CO30" s="619"/>
      <c r="CP30" s="619"/>
      <c r="CQ30" s="620"/>
      <c r="CR30" s="621">
        <v>1190264</v>
      </c>
      <c r="CS30" s="622"/>
      <c r="CT30" s="622"/>
      <c r="CU30" s="622"/>
      <c r="CV30" s="622"/>
      <c r="CW30" s="622"/>
      <c r="CX30" s="622"/>
      <c r="CY30" s="623"/>
      <c r="CZ30" s="624">
        <v>11.2</v>
      </c>
      <c r="DA30" s="636"/>
      <c r="DB30" s="636"/>
      <c r="DC30" s="637"/>
      <c r="DD30" s="627">
        <v>1187313</v>
      </c>
      <c r="DE30" s="622"/>
      <c r="DF30" s="622"/>
      <c r="DG30" s="622"/>
      <c r="DH30" s="622"/>
      <c r="DI30" s="622"/>
      <c r="DJ30" s="622"/>
      <c r="DK30" s="623"/>
      <c r="DL30" s="627">
        <v>958172</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15">
      <c r="B31" s="688" t="s">
        <v>319</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237</v>
      </c>
      <c r="AM31" s="625"/>
      <c r="AN31" s="625"/>
      <c r="AO31" s="661"/>
      <c r="AP31" s="693" t="s">
        <v>320</v>
      </c>
      <c r="AQ31" s="694"/>
      <c r="AR31" s="694"/>
      <c r="AS31" s="694"/>
      <c r="AT31" s="695" t="s">
        <v>321</v>
      </c>
      <c r="AU31" s="218"/>
      <c r="AV31" s="218"/>
      <c r="AW31" s="218"/>
      <c r="AX31" s="679" t="s">
        <v>194</v>
      </c>
      <c r="AY31" s="680"/>
      <c r="AZ31" s="680"/>
      <c r="BA31" s="680"/>
      <c r="BB31" s="680"/>
      <c r="BC31" s="680"/>
      <c r="BD31" s="680"/>
      <c r="BE31" s="680"/>
      <c r="BF31" s="681"/>
      <c r="BG31" s="683">
        <v>99.2</v>
      </c>
      <c r="BH31" s="684"/>
      <c r="BI31" s="684"/>
      <c r="BJ31" s="684"/>
      <c r="BK31" s="684"/>
      <c r="BL31" s="684"/>
      <c r="BM31" s="685">
        <v>98.4</v>
      </c>
      <c r="BN31" s="684"/>
      <c r="BO31" s="684"/>
      <c r="BP31" s="684"/>
      <c r="BQ31" s="686"/>
      <c r="BR31" s="683">
        <v>99.4</v>
      </c>
      <c r="BS31" s="684"/>
      <c r="BT31" s="684"/>
      <c r="BU31" s="684"/>
      <c r="BV31" s="684"/>
      <c r="BW31" s="684"/>
      <c r="BX31" s="685">
        <v>98.5</v>
      </c>
      <c r="BY31" s="684"/>
      <c r="BZ31" s="684"/>
      <c r="CA31" s="684"/>
      <c r="CB31" s="686"/>
      <c r="CD31" s="642"/>
      <c r="CE31" s="643"/>
      <c r="CF31" s="618" t="s">
        <v>322</v>
      </c>
      <c r="CG31" s="619"/>
      <c r="CH31" s="619"/>
      <c r="CI31" s="619"/>
      <c r="CJ31" s="619"/>
      <c r="CK31" s="619"/>
      <c r="CL31" s="619"/>
      <c r="CM31" s="619"/>
      <c r="CN31" s="619"/>
      <c r="CO31" s="619"/>
      <c r="CP31" s="619"/>
      <c r="CQ31" s="620"/>
      <c r="CR31" s="621">
        <v>67035</v>
      </c>
      <c r="CS31" s="634"/>
      <c r="CT31" s="634"/>
      <c r="CU31" s="634"/>
      <c r="CV31" s="634"/>
      <c r="CW31" s="634"/>
      <c r="CX31" s="634"/>
      <c r="CY31" s="635"/>
      <c r="CZ31" s="624">
        <v>0.6</v>
      </c>
      <c r="DA31" s="636"/>
      <c r="DB31" s="636"/>
      <c r="DC31" s="637"/>
      <c r="DD31" s="627">
        <v>66809</v>
      </c>
      <c r="DE31" s="634"/>
      <c r="DF31" s="634"/>
      <c r="DG31" s="634"/>
      <c r="DH31" s="634"/>
      <c r="DI31" s="634"/>
      <c r="DJ31" s="634"/>
      <c r="DK31" s="635"/>
      <c r="DL31" s="627">
        <v>66809</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x14ac:dyDescent="0.15">
      <c r="B32" s="618" t="s">
        <v>323</v>
      </c>
      <c r="C32" s="619"/>
      <c r="D32" s="619"/>
      <c r="E32" s="619"/>
      <c r="F32" s="619"/>
      <c r="G32" s="619"/>
      <c r="H32" s="619"/>
      <c r="I32" s="619"/>
      <c r="J32" s="619"/>
      <c r="K32" s="619"/>
      <c r="L32" s="619"/>
      <c r="M32" s="619"/>
      <c r="N32" s="619"/>
      <c r="O32" s="619"/>
      <c r="P32" s="619"/>
      <c r="Q32" s="620"/>
      <c r="R32" s="621">
        <v>862105</v>
      </c>
      <c r="S32" s="622"/>
      <c r="T32" s="622"/>
      <c r="U32" s="622"/>
      <c r="V32" s="622"/>
      <c r="W32" s="622"/>
      <c r="X32" s="622"/>
      <c r="Y32" s="623"/>
      <c r="Z32" s="659">
        <v>7.8</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324</v>
      </c>
      <c r="AX32" s="618" t="s">
        <v>325</v>
      </c>
      <c r="AY32" s="619"/>
      <c r="AZ32" s="619"/>
      <c r="BA32" s="619"/>
      <c r="BB32" s="619"/>
      <c r="BC32" s="619"/>
      <c r="BD32" s="619"/>
      <c r="BE32" s="619"/>
      <c r="BF32" s="620"/>
      <c r="BG32" s="687">
        <v>99.2</v>
      </c>
      <c r="BH32" s="634"/>
      <c r="BI32" s="634"/>
      <c r="BJ32" s="634"/>
      <c r="BK32" s="634"/>
      <c r="BL32" s="634"/>
      <c r="BM32" s="625">
        <v>98.8</v>
      </c>
      <c r="BN32" s="634"/>
      <c r="BO32" s="634"/>
      <c r="BP32" s="634"/>
      <c r="BQ32" s="657"/>
      <c r="BR32" s="687">
        <v>99.6</v>
      </c>
      <c r="BS32" s="634"/>
      <c r="BT32" s="634"/>
      <c r="BU32" s="634"/>
      <c r="BV32" s="634"/>
      <c r="BW32" s="634"/>
      <c r="BX32" s="625">
        <v>99.2</v>
      </c>
      <c r="BY32" s="634"/>
      <c r="BZ32" s="634"/>
      <c r="CA32" s="634"/>
      <c r="CB32" s="657"/>
      <c r="CD32" s="644"/>
      <c r="CE32" s="645"/>
      <c r="CF32" s="618" t="s">
        <v>326</v>
      </c>
      <c r="CG32" s="619"/>
      <c r="CH32" s="619"/>
      <c r="CI32" s="619"/>
      <c r="CJ32" s="619"/>
      <c r="CK32" s="619"/>
      <c r="CL32" s="619"/>
      <c r="CM32" s="619"/>
      <c r="CN32" s="619"/>
      <c r="CO32" s="619"/>
      <c r="CP32" s="619"/>
      <c r="CQ32" s="620"/>
      <c r="CR32" s="621">
        <v>115</v>
      </c>
      <c r="CS32" s="622"/>
      <c r="CT32" s="622"/>
      <c r="CU32" s="622"/>
      <c r="CV32" s="622"/>
      <c r="CW32" s="622"/>
      <c r="CX32" s="622"/>
      <c r="CY32" s="623"/>
      <c r="CZ32" s="624">
        <v>0</v>
      </c>
      <c r="DA32" s="636"/>
      <c r="DB32" s="636"/>
      <c r="DC32" s="637"/>
      <c r="DD32" s="627">
        <v>115</v>
      </c>
      <c r="DE32" s="622"/>
      <c r="DF32" s="622"/>
      <c r="DG32" s="622"/>
      <c r="DH32" s="622"/>
      <c r="DI32" s="622"/>
      <c r="DJ32" s="622"/>
      <c r="DK32" s="623"/>
      <c r="DL32" s="627">
        <v>115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327</v>
      </c>
      <c r="C33" s="619"/>
      <c r="D33" s="619"/>
      <c r="E33" s="619"/>
      <c r="F33" s="619"/>
      <c r="G33" s="619"/>
      <c r="H33" s="619"/>
      <c r="I33" s="619"/>
      <c r="J33" s="619"/>
      <c r="K33" s="619"/>
      <c r="L33" s="619"/>
      <c r="M33" s="619"/>
      <c r="N33" s="619"/>
      <c r="O33" s="619"/>
      <c r="P33" s="619"/>
      <c r="Q33" s="620"/>
      <c r="R33" s="621">
        <v>8435</v>
      </c>
      <c r="S33" s="622"/>
      <c r="T33" s="622"/>
      <c r="U33" s="622"/>
      <c r="V33" s="622"/>
      <c r="W33" s="622"/>
      <c r="X33" s="622"/>
      <c r="Y33" s="623"/>
      <c r="Z33" s="659">
        <v>0.1</v>
      </c>
      <c r="AA33" s="659"/>
      <c r="AB33" s="659"/>
      <c r="AC33" s="659"/>
      <c r="AD33" s="660">
        <v>7965</v>
      </c>
      <c r="AE33" s="660"/>
      <c r="AF33" s="660"/>
      <c r="AG33" s="660"/>
      <c r="AH33" s="660"/>
      <c r="AI33" s="660"/>
      <c r="AJ33" s="660"/>
      <c r="AK33" s="660"/>
      <c r="AL33" s="624">
        <v>0.1</v>
      </c>
      <c r="AM33" s="625"/>
      <c r="AN33" s="625"/>
      <c r="AO33" s="661"/>
      <c r="AP33" s="664"/>
      <c r="AQ33" s="665"/>
      <c r="AR33" s="665"/>
      <c r="AS33" s="665"/>
      <c r="AT33" s="697"/>
      <c r="AU33" s="219"/>
      <c r="AV33" s="219"/>
      <c r="AW33" s="219"/>
      <c r="AX33" s="602" t="s">
        <v>328</v>
      </c>
      <c r="AY33" s="603"/>
      <c r="AZ33" s="603"/>
      <c r="BA33" s="603"/>
      <c r="BB33" s="603"/>
      <c r="BC33" s="603"/>
      <c r="BD33" s="603"/>
      <c r="BE33" s="603"/>
      <c r="BF33" s="604"/>
      <c r="BG33" s="682">
        <v>99.1</v>
      </c>
      <c r="BH33" s="606"/>
      <c r="BI33" s="606"/>
      <c r="BJ33" s="606"/>
      <c r="BK33" s="606"/>
      <c r="BL33" s="606"/>
      <c r="BM33" s="652">
        <v>97.7</v>
      </c>
      <c r="BN33" s="606"/>
      <c r="BO33" s="606"/>
      <c r="BP33" s="606"/>
      <c r="BQ33" s="669"/>
      <c r="BR33" s="682">
        <v>99.1</v>
      </c>
      <c r="BS33" s="606"/>
      <c r="BT33" s="606"/>
      <c r="BU33" s="606"/>
      <c r="BV33" s="606"/>
      <c r="BW33" s="606"/>
      <c r="BX33" s="652">
        <v>97.6</v>
      </c>
      <c r="BY33" s="606"/>
      <c r="BZ33" s="606"/>
      <c r="CA33" s="606"/>
      <c r="CB33" s="669"/>
      <c r="CD33" s="618" t="s">
        <v>329</v>
      </c>
      <c r="CE33" s="619"/>
      <c r="CF33" s="619"/>
      <c r="CG33" s="619"/>
      <c r="CH33" s="619"/>
      <c r="CI33" s="619"/>
      <c r="CJ33" s="619"/>
      <c r="CK33" s="619"/>
      <c r="CL33" s="619"/>
      <c r="CM33" s="619"/>
      <c r="CN33" s="619"/>
      <c r="CO33" s="619"/>
      <c r="CP33" s="619"/>
      <c r="CQ33" s="620"/>
      <c r="CR33" s="621">
        <v>4433860</v>
      </c>
      <c r="CS33" s="634"/>
      <c r="CT33" s="634"/>
      <c r="CU33" s="634"/>
      <c r="CV33" s="634"/>
      <c r="CW33" s="634"/>
      <c r="CX33" s="634"/>
      <c r="CY33" s="635"/>
      <c r="CZ33" s="624">
        <v>41.7</v>
      </c>
      <c r="DA33" s="636"/>
      <c r="DB33" s="636"/>
      <c r="DC33" s="637"/>
      <c r="DD33" s="627">
        <v>3225021</v>
      </c>
      <c r="DE33" s="634"/>
      <c r="DF33" s="634"/>
      <c r="DG33" s="634"/>
      <c r="DH33" s="634"/>
      <c r="DI33" s="634"/>
      <c r="DJ33" s="634"/>
      <c r="DK33" s="635"/>
      <c r="DL33" s="627">
        <v>2373288</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15">
      <c r="B34" s="618" t="s">
        <v>330</v>
      </c>
      <c r="C34" s="619"/>
      <c r="D34" s="619"/>
      <c r="E34" s="619"/>
      <c r="F34" s="619"/>
      <c r="G34" s="619"/>
      <c r="H34" s="619"/>
      <c r="I34" s="619"/>
      <c r="J34" s="619"/>
      <c r="K34" s="619"/>
      <c r="L34" s="619"/>
      <c r="M34" s="619"/>
      <c r="N34" s="619"/>
      <c r="O34" s="619"/>
      <c r="P34" s="619"/>
      <c r="Q34" s="620"/>
      <c r="R34" s="621">
        <v>161098</v>
      </c>
      <c r="S34" s="622"/>
      <c r="T34" s="622"/>
      <c r="U34" s="622"/>
      <c r="V34" s="622"/>
      <c r="W34" s="622"/>
      <c r="X34" s="622"/>
      <c r="Y34" s="623"/>
      <c r="Z34" s="659">
        <v>1.5</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1575343</v>
      </c>
      <c r="CS34" s="622"/>
      <c r="CT34" s="622"/>
      <c r="CU34" s="622"/>
      <c r="CV34" s="622"/>
      <c r="CW34" s="622"/>
      <c r="CX34" s="622"/>
      <c r="CY34" s="623"/>
      <c r="CZ34" s="624">
        <v>14.8</v>
      </c>
      <c r="DA34" s="636"/>
      <c r="DB34" s="636"/>
      <c r="DC34" s="637"/>
      <c r="DD34" s="627">
        <v>960327</v>
      </c>
      <c r="DE34" s="622"/>
      <c r="DF34" s="622"/>
      <c r="DG34" s="622"/>
      <c r="DH34" s="622"/>
      <c r="DI34" s="622"/>
      <c r="DJ34" s="622"/>
      <c r="DK34" s="623"/>
      <c r="DL34" s="627">
        <v>605473</v>
      </c>
      <c r="DM34" s="622"/>
      <c r="DN34" s="622"/>
      <c r="DO34" s="622"/>
      <c r="DP34" s="622"/>
      <c r="DQ34" s="622"/>
      <c r="DR34" s="622"/>
      <c r="DS34" s="622"/>
      <c r="DT34" s="622"/>
      <c r="DU34" s="622"/>
      <c r="DV34" s="623"/>
      <c r="DW34" s="624">
        <v>9.6</v>
      </c>
      <c r="DX34" s="636"/>
      <c r="DY34" s="636"/>
      <c r="DZ34" s="636"/>
      <c r="EA34" s="636"/>
      <c r="EB34" s="636"/>
      <c r="EC34" s="648"/>
    </row>
    <row r="35" spans="2:133" ht="11.25" customHeight="1" x14ac:dyDescent="0.15">
      <c r="B35" s="618" t="s">
        <v>332</v>
      </c>
      <c r="C35" s="619"/>
      <c r="D35" s="619"/>
      <c r="E35" s="619"/>
      <c r="F35" s="619"/>
      <c r="G35" s="619"/>
      <c r="H35" s="619"/>
      <c r="I35" s="619"/>
      <c r="J35" s="619"/>
      <c r="K35" s="619"/>
      <c r="L35" s="619"/>
      <c r="M35" s="619"/>
      <c r="N35" s="619"/>
      <c r="O35" s="619"/>
      <c r="P35" s="619"/>
      <c r="Q35" s="620"/>
      <c r="R35" s="621">
        <v>233474</v>
      </c>
      <c r="S35" s="622"/>
      <c r="T35" s="622"/>
      <c r="U35" s="622"/>
      <c r="V35" s="622"/>
      <c r="W35" s="622"/>
      <c r="X35" s="622"/>
      <c r="Y35" s="623"/>
      <c r="Z35" s="659">
        <v>2.1</v>
      </c>
      <c r="AA35" s="659"/>
      <c r="AB35" s="659"/>
      <c r="AC35" s="659"/>
      <c r="AD35" s="660" t="s">
        <v>131</v>
      </c>
      <c r="AE35" s="660"/>
      <c r="AF35" s="660"/>
      <c r="AG35" s="660"/>
      <c r="AH35" s="660"/>
      <c r="AI35" s="660"/>
      <c r="AJ35" s="660"/>
      <c r="AK35" s="660"/>
      <c r="AL35" s="624" t="s">
        <v>131</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121293</v>
      </c>
      <c r="CS35" s="634"/>
      <c r="CT35" s="634"/>
      <c r="CU35" s="634"/>
      <c r="CV35" s="634"/>
      <c r="CW35" s="634"/>
      <c r="CX35" s="634"/>
      <c r="CY35" s="635"/>
      <c r="CZ35" s="624">
        <v>1.1000000000000001</v>
      </c>
      <c r="DA35" s="636"/>
      <c r="DB35" s="636"/>
      <c r="DC35" s="637"/>
      <c r="DD35" s="627">
        <v>86629</v>
      </c>
      <c r="DE35" s="634"/>
      <c r="DF35" s="634"/>
      <c r="DG35" s="634"/>
      <c r="DH35" s="634"/>
      <c r="DI35" s="634"/>
      <c r="DJ35" s="634"/>
      <c r="DK35" s="635"/>
      <c r="DL35" s="627">
        <v>84509</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336</v>
      </c>
      <c r="C36" s="619"/>
      <c r="D36" s="619"/>
      <c r="E36" s="619"/>
      <c r="F36" s="619"/>
      <c r="G36" s="619"/>
      <c r="H36" s="619"/>
      <c r="I36" s="619"/>
      <c r="J36" s="619"/>
      <c r="K36" s="619"/>
      <c r="L36" s="619"/>
      <c r="M36" s="619"/>
      <c r="N36" s="619"/>
      <c r="O36" s="619"/>
      <c r="P36" s="619"/>
      <c r="Q36" s="620"/>
      <c r="R36" s="621">
        <v>381385</v>
      </c>
      <c r="S36" s="622"/>
      <c r="T36" s="622"/>
      <c r="U36" s="622"/>
      <c r="V36" s="622"/>
      <c r="W36" s="622"/>
      <c r="X36" s="622"/>
      <c r="Y36" s="623"/>
      <c r="Z36" s="659">
        <v>3.5</v>
      </c>
      <c r="AA36" s="659"/>
      <c r="AB36" s="659"/>
      <c r="AC36" s="659"/>
      <c r="AD36" s="660" t="s">
        <v>131</v>
      </c>
      <c r="AE36" s="660"/>
      <c r="AF36" s="660"/>
      <c r="AG36" s="660"/>
      <c r="AH36" s="660"/>
      <c r="AI36" s="660"/>
      <c r="AJ36" s="660"/>
      <c r="AK36" s="660"/>
      <c r="AL36" s="624" t="s">
        <v>237</v>
      </c>
      <c r="AM36" s="625"/>
      <c r="AN36" s="625"/>
      <c r="AO36" s="661"/>
      <c r="AP36" s="222"/>
      <c r="AQ36" s="670" t="s">
        <v>337</v>
      </c>
      <c r="AR36" s="671"/>
      <c r="AS36" s="671"/>
      <c r="AT36" s="671"/>
      <c r="AU36" s="671"/>
      <c r="AV36" s="671"/>
      <c r="AW36" s="671"/>
      <c r="AX36" s="671"/>
      <c r="AY36" s="672"/>
      <c r="AZ36" s="676">
        <v>1385199</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24473</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1523688</v>
      </c>
      <c r="CS36" s="622"/>
      <c r="CT36" s="622"/>
      <c r="CU36" s="622"/>
      <c r="CV36" s="622"/>
      <c r="CW36" s="622"/>
      <c r="CX36" s="622"/>
      <c r="CY36" s="623"/>
      <c r="CZ36" s="624">
        <v>14.3</v>
      </c>
      <c r="DA36" s="636"/>
      <c r="DB36" s="636"/>
      <c r="DC36" s="637"/>
      <c r="DD36" s="627">
        <v>1277084</v>
      </c>
      <c r="DE36" s="622"/>
      <c r="DF36" s="622"/>
      <c r="DG36" s="622"/>
      <c r="DH36" s="622"/>
      <c r="DI36" s="622"/>
      <c r="DJ36" s="622"/>
      <c r="DK36" s="623"/>
      <c r="DL36" s="627">
        <v>847812</v>
      </c>
      <c r="DM36" s="622"/>
      <c r="DN36" s="622"/>
      <c r="DO36" s="622"/>
      <c r="DP36" s="622"/>
      <c r="DQ36" s="622"/>
      <c r="DR36" s="622"/>
      <c r="DS36" s="622"/>
      <c r="DT36" s="622"/>
      <c r="DU36" s="622"/>
      <c r="DV36" s="623"/>
      <c r="DW36" s="624">
        <v>13.4</v>
      </c>
      <c r="DX36" s="636"/>
      <c r="DY36" s="636"/>
      <c r="DZ36" s="636"/>
      <c r="EA36" s="636"/>
      <c r="EB36" s="636"/>
      <c r="EC36" s="648"/>
    </row>
    <row r="37" spans="2:133" ht="11.25" customHeight="1" x14ac:dyDescent="0.15">
      <c r="B37" s="618" t="s">
        <v>340</v>
      </c>
      <c r="C37" s="619"/>
      <c r="D37" s="619"/>
      <c r="E37" s="619"/>
      <c r="F37" s="619"/>
      <c r="G37" s="619"/>
      <c r="H37" s="619"/>
      <c r="I37" s="619"/>
      <c r="J37" s="619"/>
      <c r="K37" s="619"/>
      <c r="L37" s="619"/>
      <c r="M37" s="619"/>
      <c r="N37" s="619"/>
      <c r="O37" s="619"/>
      <c r="P37" s="619"/>
      <c r="Q37" s="620"/>
      <c r="R37" s="621">
        <v>99910</v>
      </c>
      <c r="S37" s="622"/>
      <c r="T37" s="622"/>
      <c r="U37" s="622"/>
      <c r="V37" s="622"/>
      <c r="W37" s="622"/>
      <c r="X37" s="622"/>
      <c r="Y37" s="623"/>
      <c r="Z37" s="659">
        <v>0.9</v>
      </c>
      <c r="AA37" s="659"/>
      <c r="AB37" s="659"/>
      <c r="AC37" s="659"/>
      <c r="AD37" s="660">
        <v>498</v>
      </c>
      <c r="AE37" s="660"/>
      <c r="AF37" s="660"/>
      <c r="AG37" s="660"/>
      <c r="AH37" s="660"/>
      <c r="AI37" s="660"/>
      <c r="AJ37" s="660"/>
      <c r="AK37" s="660"/>
      <c r="AL37" s="624">
        <v>0</v>
      </c>
      <c r="AM37" s="625"/>
      <c r="AN37" s="625"/>
      <c r="AO37" s="661"/>
      <c r="AQ37" s="654" t="s">
        <v>341</v>
      </c>
      <c r="AR37" s="655"/>
      <c r="AS37" s="655"/>
      <c r="AT37" s="655"/>
      <c r="AU37" s="655"/>
      <c r="AV37" s="655"/>
      <c r="AW37" s="655"/>
      <c r="AX37" s="655"/>
      <c r="AY37" s="656"/>
      <c r="AZ37" s="621">
        <v>545970</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10713</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406204</v>
      </c>
      <c r="CS37" s="634"/>
      <c r="CT37" s="634"/>
      <c r="CU37" s="634"/>
      <c r="CV37" s="634"/>
      <c r="CW37" s="634"/>
      <c r="CX37" s="634"/>
      <c r="CY37" s="635"/>
      <c r="CZ37" s="624">
        <v>3.8</v>
      </c>
      <c r="DA37" s="636"/>
      <c r="DB37" s="636"/>
      <c r="DC37" s="637"/>
      <c r="DD37" s="627">
        <v>404444</v>
      </c>
      <c r="DE37" s="634"/>
      <c r="DF37" s="634"/>
      <c r="DG37" s="634"/>
      <c r="DH37" s="634"/>
      <c r="DI37" s="634"/>
      <c r="DJ37" s="634"/>
      <c r="DK37" s="635"/>
      <c r="DL37" s="627">
        <v>390945</v>
      </c>
      <c r="DM37" s="634"/>
      <c r="DN37" s="634"/>
      <c r="DO37" s="634"/>
      <c r="DP37" s="634"/>
      <c r="DQ37" s="634"/>
      <c r="DR37" s="634"/>
      <c r="DS37" s="634"/>
      <c r="DT37" s="634"/>
      <c r="DU37" s="634"/>
      <c r="DV37" s="635"/>
      <c r="DW37" s="624">
        <v>6.2</v>
      </c>
      <c r="DX37" s="636"/>
      <c r="DY37" s="636"/>
      <c r="DZ37" s="636"/>
      <c r="EA37" s="636"/>
      <c r="EB37" s="636"/>
      <c r="EC37" s="648"/>
    </row>
    <row r="38" spans="2:133" ht="11.25" customHeight="1" x14ac:dyDescent="0.15">
      <c r="B38" s="618" t="s">
        <v>344</v>
      </c>
      <c r="C38" s="619"/>
      <c r="D38" s="619"/>
      <c r="E38" s="619"/>
      <c r="F38" s="619"/>
      <c r="G38" s="619"/>
      <c r="H38" s="619"/>
      <c r="I38" s="619"/>
      <c r="J38" s="619"/>
      <c r="K38" s="619"/>
      <c r="L38" s="619"/>
      <c r="M38" s="619"/>
      <c r="N38" s="619"/>
      <c r="O38" s="619"/>
      <c r="P38" s="619"/>
      <c r="Q38" s="620"/>
      <c r="R38" s="621">
        <v>780300</v>
      </c>
      <c r="S38" s="622"/>
      <c r="T38" s="622"/>
      <c r="U38" s="622"/>
      <c r="V38" s="622"/>
      <c r="W38" s="622"/>
      <c r="X38" s="622"/>
      <c r="Y38" s="623"/>
      <c r="Z38" s="659">
        <v>7.1</v>
      </c>
      <c r="AA38" s="659"/>
      <c r="AB38" s="659"/>
      <c r="AC38" s="659"/>
      <c r="AD38" s="660" t="s">
        <v>237</v>
      </c>
      <c r="AE38" s="660"/>
      <c r="AF38" s="660"/>
      <c r="AG38" s="660"/>
      <c r="AH38" s="660"/>
      <c r="AI38" s="660"/>
      <c r="AJ38" s="660"/>
      <c r="AK38" s="660"/>
      <c r="AL38" s="624" t="s">
        <v>131</v>
      </c>
      <c r="AM38" s="625"/>
      <c r="AN38" s="625"/>
      <c r="AO38" s="661"/>
      <c r="AQ38" s="654" t="s">
        <v>345</v>
      </c>
      <c r="AR38" s="655"/>
      <c r="AS38" s="655"/>
      <c r="AT38" s="655"/>
      <c r="AU38" s="655"/>
      <c r="AV38" s="655"/>
      <c r="AW38" s="655"/>
      <c r="AX38" s="655"/>
      <c r="AY38" s="656"/>
      <c r="AZ38" s="621">
        <v>42912</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2109</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753791</v>
      </c>
      <c r="CS38" s="622"/>
      <c r="CT38" s="622"/>
      <c r="CU38" s="622"/>
      <c r="CV38" s="622"/>
      <c r="CW38" s="622"/>
      <c r="CX38" s="622"/>
      <c r="CY38" s="623"/>
      <c r="CZ38" s="624">
        <v>7.1</v>
      </c>
      <c r="DA38" s="636"/>
      <c r="DB38" s="636"/>
      <c r="DC38" s="637"/>
      <c r="DD38" s="627">
        <v>630972</v>
      </c>
      <c r="DE38" s="622"/>
      <c r="DF38" s="622"/>
      <c r="DG38" s="622"/>
      <c r="DH38" s="622"/>
      <c r="DI38" s="622"/>
      <c r="DJ38" s="622"/>
      <c r="DK38" s="623"/>
      <c r="DL38" s="627">
        <v>611795</v>
      </c>
      <c r="DM38" s="622"/>
      <c r="DN38" s="622"/>
      <c r="DO38" s="622"/>
      <c r="DP38" s="622"/>
      <c r="DQ38" s="622"/>
      <c r="DR38" s="622"/>
      <c r="DS38" s="622"/>
      <c r="DT38" s="622"/>
      <c r="DU38" s="622"/>
      <c r="DV38" s="623"/>
      <c r="DW38" s="624">
        <v>9.6999999999999993</v>
      </c>
      <c r="DX38" s="636"/>
      <c r="DY38" s="636"/>
      <c r="DZ38" s="636"/>
      <c r="EA38" s="636"/>
      <c r="EB38" s="636"/>
      <c r="EC38" s="648"/>
    </row>
    <row r="39" spans="2:133" ht="11.25" customHeight="1" x14ac:dyDescent="0.15">
      <c r="B39" s="618" t="s">
        <v>348</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131</v>
      </c>
      <c r="AE39" s="660"/>
      <c r="AF39" s="660"/>
      <c r="AG39" s="660"/>
      <c r="AH39" s="660"/>
      <c r="AI39" s="660"/>
      <c r="AJ39" s="660"/>
      <c r="AK39" s="660"/>
      <c r="AL39" s="624" t="s">
        <v>131</v>
      </c>
      <c r="AM39" s="625"/>
      <c r="AN39" s="625"/>
      <c r="AO39" s="661"/>
      <c r="AQ39" s="654" t="s">
        <v>349</v>
      </c>
      <c r="AR39" s="655"/>
      <c r="AS39" s="655"/>
      <c r="AT39" s="655"/>
      <c r="AU39" s="655"/>
      <c r="AV39" s="655"/>
      <c r="AW39" s="655"/>
      <c r="AX39" s="655"/>
      <c r="AY39" s="656"/>
      <c r="AZ39" s="621">
        <v>42526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3252</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186046</v>
      </c>
      <c r="CS39" s="634"/>
      <c r="CT39" s="634"/>
      <c r="CU39" s="634"/>
      <c r="CV39" s="634"/>
      <c r="CW39" s="634"/>
      <c r="CX39" s="634"/>
      <c r="CY39" s="635"/>
      <c r="CZ39" s="624">
        <v>1.8</v>
      </c>
      <c r="DA39" s="636"/>
      <c r="DB39" s="636"/>
      <c r="DC39" s="637"/>
      <c r="DD39" s="627">
        <v>6310</v>
      </c>
      <c r="DE39" s="634"/>
      <c r="DF39" s="634"/>
      <c r="DG39" s="634"/>
      <c r="DH39" s="634"/>
      <c r="DI39" s="634"/>
      <c r="DJ39" s="634"/>
      <c r="DK39" s="635"/>
      <c r="DL39" s="627" t="s">
        <v>237</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352</v>
      </c>
      <c r="C40" s="619"/>
      <c r="D40" s="619"/>
      <c r="E40" s="619"/>
      <c r="F40" s="619"/>
      <c r="G40" s="619"/>
      <c r="H40" s="619"/>
      <c r="I40" s="619"/>
      <c r="J40" s="619"/>
      <c r="K40" s="619"/>
      <c r="L40" s="619"/>
      <c r="M40" s="619"/>
      <c r="N40" s="619"/>
      <c r="O40" s="619"/>
      <c r="P40" s="619"/>
      <c r="Q40" s="620"/>
      <c r="R40" s="621">
        <v>62600</v>
      </c>
      <c r="S40" s="622"/>
      <c r="T40" s="622"/>
      <c r="U40" s="622"/>
      <c r="V40" s="622"/>
      <c r="W40" s="622"/>
      <c r="X40" s="622"/>
      <c r="Y40" s="623"/>
      <c r="Z40" s="659">
        <v>0.6</v>
      </c>
      <c r="AA40" s="659"/>
      <c r="AB40" s="659"/>
      <c r="AC40" s="659"/>
      <c r="AD40" s="660" t="s">
        <v>237</v>
      </c>
      <c r="AE40" s="660"/>
      <c r="AF40" s="660"/>
      <c r="AG40" s="660"/>
      <c r="AH40" s="660"/>
      <c r="AI40" s="660"/>
      <c r="AJ40" s="660"/>
      <c r="AK40" s="660"/>
      <c r="AL40" s="624" t="s">
        <v>237</v>
      </c>
      <c r="AM40" s="625"/>
      <c r="AN40" s="625"/>
      <c r="AO40" s="661"/>
      <c r="AQ40" s="654" t="s">
        <v>353</v>
      </c>
      <c r="AR40" s="655"/>
      <c r="AS40" s="655"/>
      <c r="AT40" s="655"/>
      <c r="AU40" s="655"/>
      <c r="AV40" s="655"/>
      <c r="AW40" s="655"/>
      <c r="AX40" s="655"/>
      <c r="AY40" s="656"/>
      <c r="AZ40" s="621" t="s">
        <v>237</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96</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273699</v>
      </c>
      <c r="CS40" s="622"/>
      <c r="CT40" s="622"/>
      <c r="CU40" s="622"/>
      <c r="CV40" s="622"/>
      <c r="CW40" s="622"/>
      <c r="CX40" s="622"/>
      <c r="CY40" s="623"/>
      <c r="CZ40" s="624">
        <v>2.6</v>
      </c>
      <c r="DA40" s="636"/>
      <c r="DB40" s="636"/>
      <c r="DC40" s="637"/>
      <c r="DD40" s="627">
        <v>263699</v>
      </c>
      <c r="DE40" s="622"/>
      <c r="DF40" s="622"/>
      <c r="DG40" s="622"/>
      <c r="DH40" s="622"/>
      <c r="DI40" s="622"/>
      <c r="DJ40" s="622"/>
      <c r="DK40" s="623"/>
      <c r="DL40" s="627">
        <v>223699</v>
      </c>
      <c r="DM40" s="622"/>
      <c r="DN40" s="622"/>
      <c r="DO40" s="622"/>
      <c r="DP40" s="622"/>
      <c r="DQ40" s="622"/>
      <c r="DR40" s="622"/>
      <c r="DS40" s="622"/>
      <c r="DT40" s="622"/>
      <c r="DU40" s="622"/>
      <c r="DV40" s="623"/>
      <c r="DW40" s="624">
        <v>3.5</v>
      </c>
      <c r="DX40" s="636"/>
      <c r="DY40" s="636"/>
      <c r="DZ40" s="636"/>
      <c r="EA40" s="636"/>
      <c r="EB40" s="636"/>
      <c r="EC40" s="648"/>
    </row>
    <row r="41" spans="2:133" ht="11.25" customHeight="1" x14ac:dyDescent="0.15">
      <c r="B41" s="602" t="s">
        <v>357</v>
      </c>
      <c r="C41" s="603"/>
      <c r="D41" s="603"/>
      <c r="E41" s="603"/>
      <c r="F41" s="603"/>
      <c r="G41" s="603"/>
      <c r="H41" s="603"/>
      <c r="I41" s="603"/>
      <c r="J41" s="603"/>
      <c r="K41" s="603"/>
      <c r="L41" s="603"/>
      <c r="M41" s="603"/>
      <c r="N41" s="603"/>
      <c r="O41" s="603"/>
      <c r="P41" s="603"/>
      <c r="Q41" s="604"/>
      <c r="R41" s="605">
        <v>11005142</v>
      </c>
      <c r="S41" s="646"/>
      <c r="T41" s="646"/>
      <c r="U41" s="646"/>
      <c r="V41" s="646"/>
      <c r="W41" s="646"/>
      <c r="X41" s="646"/>
      <c r="Y41" s="649"/>
      <c r="Z41" s="650">
        <v>100</v>
      </c>
      <c r="AA41" s="650"/>
      <c r="AB41" s="650"/>
      <c r="AC41" s="650"/>
      <c r="AD41" s="651">
        <v>6275725</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137634</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131</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361</v>
      </c>
      <c r="AR42" s="667"/>
      <c r="AS42" s="667"/>
      <c r="AT42" s="667"/>
      <c r="AU42" s="667"/>
      <c r="AV42" s="667"/>
      <c r="AW42" s="667"/>
      <c r="AX42" s="667"/>
      <c r="AY42" s="668"/>
      <c r="AZ42" s="605">
        <v>616157</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406</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1468030</v>
      </c>
      <c r="CS42" s="634"/>
      <c r="CT42" s="634"/>
      <c r="CU42" s="634"/>
      <c r="CV42" s="634"/>
      <c r="CW42" s="634"/>
      <c r="CX42" s="634"/>
      <c r="CY42" s="635"/>
      <c r="CZ42" s="624">
        <v>13.8</v>
      </c>
      <c r="DA42" s="636"/>
      <c r="DB42" s="636"/>
      <c r="DC42" s="637"/>
      <c r="DD42" s="627">
        <v>267231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t="s">
        <v>131</v>
      </c>
      <c r="CS43" s="634"/>
      <c r="CT43" s="634"/>
      <c r="CU43" s="634"/>
      <c r="CV43" s="634"/>
      <c r="CW43" s="634"/>
      <c r="CX43" s="634"/>
      <c r="CY43" s="635"/>
      <c r="CZ43" s="624" t="s">
        <v>237</v>
      </c>
      <c r="DA43" s="636"/>
      <c r="DB43" s="636"/>
      <c r="DC43" s="637"/>
      <c r="DD43" s="627" t="s">
        <v>131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1248235</v>
      </c>
      <c r="CS44" s="622"/>
      <c r="CT44" s="622"/>
      <c r="CU44" s="622"/>
      <c r="CV44" s="622"/>
      <c r="CW44" s="622"/>
      <c r="CX44" s="622"/>
      <c r="CY44" s="623"/>
      <c r="CZ44" s="624">
        <v>11.8</v>
      </c>
      <c r="DA44" s="625"/>
      <c r="DB44" s="625"/>
      <c r="DC44" s="626"/>
      <c r="DD44" s="627">
        <v>264415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646166</v>
      </c>
      <c r="CS45" s="634"/>
      <c r="CT45" s="634"/>
      <c r="CU45" s="634"/>
      <c r="CV45" s="634"/>
      <c r="CW45" s="634"/>
      <c r="CX45" s="634"/>
      <c r="CY45" s="635"/>
      <c r="CZ45" s="624">
        <v>6.1</v>
      </c>
      <c r="DA45" s="636"/>
      <c r="DB45" s="636"/>
      <c r="DC45" s="637"/>
      <c r="DD45" s="627">
        <v>53247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576701</v>
      </c>
      <c r="CS46" s="622"/>
      <c r="CT46" s="622"/>
      <c r="CU46" s="622"/>
      <c r="CV46" s="622"/>
      <c r="CW46" s="622"/>
      <c r="CX46" s="622"/>
      <c r="CY46" s="623"/>
      <c r="CZ46" s="624">
        <v>5.4</v>
      </c>
      <c r="DA46" s="625"/>
      <c r="DB46" s="625"/>
      <c r="DC46" s="626"/>
      <c r="DD46" s="627">
        <v>209692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v>219795</v>
      </c>
      <c r="CS47" s="634"/>
      <c r="CT47" s="634"/>
      <c r="CU47" s="634"/>
      <c r="CV47" s="634"/>
      <c r="CW47" s="634"/>
      <c r="CX47" s="634"/>
      <c r="CY47" s="635"/>
      <c r="CZ47" s="624">
        <v>2.1</v>
      </c>
      <c r="DA47" s="636"/>
      <c r="DB47" s="636"/>
      <c r="DC47" s="637"/>
      <c r="DD47" s="627">
        <v>2816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10622814</v>
      </c>
      <c r="CS49" s="606"/>
      <c r="CT49" s="606"/>
      <c r="CU49" s="606"/>
      <c r="CV49" s="606"/>
      <c r="CW49" s="606"/>
      <c r="CX49" s="606"/>
      <c r="CY49" s="607"/>
      <c r="CZ49" s="608">
        <v>100</v>
      </c>
      <c r="DA49" s="609"/>
      <c r="DB49" s="609"/>
      <c r="DC49" s="610"/>
      <c r="DD49" s="611">
        <v>6984854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7RZ/AFwzPz2R0srkeeEUR5eiI71Ob8NrdZ0EBSswSYRypkoBGyrA5wfb4UriLxdNYxZ53iWoGs555S0pFcJ2A==" saltValue="YdvMbbYUbzLj+mPy7wTe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102">
        <v>11005</v>
      </c>
      <c r="R7" s="1103"/>
      <c r="S7" s="1103"/>
      <c r="T7" s="1103"/>
      <c r="U7" s="1103"/>
      <c r="V7" s="1103">
        <v>10623</v>
      </c>
      <c r="W7" s="1103"/>
      <c r="X7" s="1103"/>
      <c r="Y7" s="1103"/>
      <c r="Z7" s="1103"/>
      <c r="AA7" s="1103">
        <v>382</v>
      </c>
      <c r="AB7" s="1103"/>
      <c r="AC7" s="1103"/>
      <c r="AD7" s="1103"/>
      <c r="AE7" s="1104"/>
      <c r="AF7" s="1105">
        <v>323</v>
      </c>
      <c r="AG7" s="1106"/>
      <c r="AH7" s="1106"/>
      <c r="AI7" s="1106"/>
      <c r="AJ7" s="1107"/>
      <c r="AK7" s="1108">
        <v>235</v>
      </c>
      <c r="AL7" s="1109"/>
      <c r="AM7" s="1109"/>
      <c r="AN7" s="1109"/>
      <c r="AO7" s="1109"/>
      <c r="AP7" s="1109">
        <v>12717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-9</v>
      </c>
      <c r="CI7" s="1097"/>
      <c r="CJ7" s="1097"/>
      <c r="CK7" s="1097"/>
      <c r="CL7" s="1098"/>
      <c r="CM7" s="1096">
        <v>17</v>
      </c>
      <c r="CN7" s="1097"/>
      <c r="CO7" s="1097"/>
      <c r="CP7" s="1097"/>
      <c r="CQ7" s="1098"/>
      <c r="CR7" s="1096">
        <v>3</v>
      </c>
      <c r="CS7" s="1097"/>
      <c r="CT7" s="1097"/>
      <c r="CU7" s="1097"/>
      <c r="CV7" s="1098"/>
      <c r="CW7" s="1096">
        <v>16</v>
      </c>
      <c r="CX7" s="1097"/>
      <c r="CY7" s="1097"/>
      <c r="CZ7" s="1097"/>
      <c r="DA7" s="1098"/>
      <c r="DB7" s="1096">
        <v>9</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x14ac:dyDescent="0.15">
      <c r="A8" s="238">
        <v>2</v>
      </c>
      <c r="B8" s="1030" t="s">
        <v>397</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t="s">
        <v>604</v>
      </c>
      <c r="AB8" s="1039"/>
      <c r="AC8" s="1039"/>
      <c r="AD8" s="1039"/>
      <c r="AE8" s="1040"/>
      <c r="AF8" s="1035" t="s">
        <v>131</v>
      </c>
      <c r="AG8" s="1036"/>
      <c r="AH8" s="1036"/>
      <c r="AI8" s="1036"/>
      <c r="AJ8" s="1037"/>
      <c r="AK8" s="1080" t="s">
        <v>604</v>
      </c>
      <c r="AL8" s="1081"/>
      <c r="AM8" s="1081"/>
      <c r="AN8" s="1081"/>
      <c r="AO8" s="1081"/>
      <c r="AP8" s="1081" t="s">
        <v>604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0</v>
      </c>
      <c r="CI8" s="990"/>
      <c r="CJ8" s="990"/>
      <c r="CK8" s="990"/>
      <c r="CL8" s="991"/>
      <c r="CM8" s="989">
        <v>24</v>
      </c>
      <c r="CN8" s="990"/>
      <c r="CO8" s="990"/>
      <c r="CP8" s="990"/>
      <c r="CQ8" s="991"/>
      <c r="CR8" s="989">
        <v>10</v>
      </c>
      <c r="CS8" s="990"/>
      <c r="CT8" s="990"/>
      <c r="CU8" s="990"/>
      <c r="CV8" s="991"/>
      <c r="CW8" s="989" t="s">
        <v>598</v>
      </c>
      <c r="CX8" s="990"/>
      <c r="CY8" s="990"/>
      <c r="CZ8" s="990"/>
      <c r="DA8" s="991"/>
      <c r="DB8" s="989" t="s">
        <v>598</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x14ac:dyDescent="0.15">
      <c r="A9" s="238">
        <v>3</v>
      </c>
      <c r="B9" s="1030" t="s">
        <v>398</v>
      </c>
      <c r="C9" s="1031"/>
      <c r="D9" s="1031"/>
      <c r="E9" s="1031"/>
      <c r="F9" s="1031"/>
      <c r="G9" s="1031"/>
      <c r="H9" s="1031"/>
      <c r="I9" s="1031"/>
      <c r="J9" s="1031"/>
      <c r="K9" s="1031"/>
      <c r="L9" s="1031"/>
      <c r="M9" s="1031"/>
      <c r="N9" s="1031"/>
      <c r="O9" s="1031"/>
      <c r="P9" s="1032"/>
      <c r="Q9" s="1038">
        <v>0</v>
      </c>
      <c r="R9" s="1039"/>
      <c r="S9" s="1039"/>
      <c r="T9" s="1039"/>
      <c r="U9" s="1039"/>
      <c r="V9" s="1039">
        <v>0</v>
      </c>
      <c r="W9" s="1039"/>
      <c r="X9" s="1039"/>
      <c r="Y9" s="1039"/>
      <c r="Z9" s="1039"/>
      <c r="AA9" s="1039" t="s">
        <v>604</v>
      </c>
      <c r="AB9" s="1039"/>
      <c r="AC9" s="1039"/>
      <c r="AD9" s="1039"/>
      <c r="AE9" s="1040"/>
      <c r="AF9" s="1035" t="s">
        <v>131</v>
      </c>
      <c r="AG9" s="1036"/>
      <c r="AH9" s="1036"/>
      <c r="AI9" s="1036"/>
      <c r="AJ9" s="1037"/>
      <c r="AK9" s="1080">
        <v>0</v>
      </c>
      <c r="AL9" s="1081"/>
      <c r="AM9" s="1081"/>
      <c r="AN9" s="1081"/>
      <c r="AO9" s="1081"/>
      <c r="AP9" s="1081" t="s">
        <v>604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c r="BU9" s="993"/>
      <c r="BV9" s="993"/>
      <c r="BW9" s="993"/>
      <c r="BX9" s="993"/>
      <c r="BY9" s="993"/>
      <c r="BZ9" s="993"/>
      <c r="CA9" s="993"/>
      <c r="CB9" s="993"/>
      <c r="CC9" s="993"/>
      <c r="CD9" s="993"/>
      <c r="CE9" s="993"/>
      <c r="CF9" s="993"/>
      <c r="CG9" s="1014"/>
      <c r="CH9" s="989">
        <v>46</v>
      </c>
      <c r="CI9" s="990"/>
      <c r="CJ9" s="990"/>
      <c r="CK9" s="990"/>
      <c r="CL9" s="991"/>
      <c r="CM9" s="989">
        <v>553</v>
      </c>
      <c r="CN9" s="990"/>
      <c r="CO9" s="990"/>
      <c r="CP9" s="990"/>
      <c r="CQ9" s="991"/>
      <c r="CR9" s="989">
        <v>24</v>
      </c>
      <c r="CS9" s="990"/>
      <c r="CT9" s="990"/>
      <c r="CU9" s="990"/>
      <c r="CV9" s="991"/>
      <c r="CW9" s="989" t="s">
        <v>598</v>
      </c>
      <c r="CX9" s="990"/>
      <c r="CY9" s="990"/>
      <c r="CZ9" s="990"/>
      <c r="DA9" s="991"/>
      <c r="DB9" s="989" t="s">
        <v>598</v>
      </c>
      <c r="DC9" s="990"/>
      <c r="DD9" s="990"/>
      <c r="DE9" s="990"/>
      <c r="DF9" s="991"/>
      <c r="DG9" s="989" t="s">
        <v>598</v>
      </c>
      <c r="DH9" s="990"/>
      <c r="DI9" s="990"/>
      <c r="DJ9" s="990"/>
      <c r="DK9" s="991"/>
      <c r="DL9" s="989" t="s">
        <v>598</v>
      </c>
      <c r="DM9" s="990"/>
      <c r="DN9" s="990"/>
      <c r="DO9" s="990"/>
      <c r="DP9" s="991"/>
      <c r="DQ9" s="989" t="s">
        <v>598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11005</v>
      </c>
      <c r="R23" s="1061"/>
      <c r="S23" s="1061"/>
      <c r="T23" s="1061"/>
      <c r="U23" s="1061"/>
      <c r="V23" s="1061">
        <v>10623</v>
      </c>
      <c r="W23" s="1061"/>
      <c r="X23" s="1061"/>
      <c r="Y23" s="1061"/>
      <c r="Z23" s="1061"/>
      <c r="AA23" s="1061">
        <v>382</v>
      </c>
      <c r="AB23" s="1061"/>
      <c r="AC23" s="1061"/>
      <c r="AD23" s="1061"/>
      <c r="AE23" s="1068"/>
      <c r="AF23" s="1069">
        <v>323</v>
      </c>
      <c r="AG23" s="1061"/>
      <c r="AH23" s="1061"/>
      <c r="AI23" s="1061"/>
      <c r="AJ23" s="1070"/>
      <c r="AK23" s="1071"/>
      <c r="AL23" s="1072"/>
      <c r="AM23" s="1072"/>
      <c r="AN23" s="1072"/>
      <c r="AO23" s="1072"/>
      <c r="AP23" s="1061">
        <v>12717</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1827</v>
      </c>
      <c r="R28" s="1051"/>
      <c r="S28" s="1051"/>
      <c r="T28" s="1051"/>
      <c r="U28" s="1051"/>
      <c r="V28" s="1051">
        <v>1802</v>
      </c>
      <c r="W28" s="1051"/>
      <c r="X28" s="1051"/>
      <c r="Y28" s="1051"/>
      <c r="Z28" s="1051"/>
      <c r="AA28" s="1051">
        <v>24</v>
      </c>
      <c r="AB28" s="1051"/>
      <c r="AC28" s="1051"/>
      <c r="AD28" s="1051"/>
      <c r="AE28" s="1052"/>
      <c r="AF28" s="1053">
        <v>24</v>
      </c>
      <c r="AG28" s="1051"/>
      <c r="AH28" s="1051"/>
      <c r="AI28" s="1051"/>
      <c r="AJ28" s="1054"/>
      <c r="AK28" s="1042">
        <v>138</v>
      </c>
      <c r="AL28" s="1043"/>
      <c r="AM28" s="1043"/>
      <c r="AN28" s="1043"/>
      <c r="AO28" s="1043"/>
      <c r="AP28" s="1043" t="s">
        <v>605</v>
      </c>
      <c r="AQ28" s="1043"/>
      <c r="AR28" s="1043"/>
      <c r="AS28" s="1043"/>
      <c r="AT28" s="1043"/>
      <c r="AU28" s="1043" t="s">
        <v>605</v>
      </c>
      <c r="AV28" s="1043"/>
      <c r="AW28" s="1043"/>
      <c r="AX28" s="1043"/>
      <c r="AY28" s="1043"/>
      <c r="AZ28" s="1044" t="s">
        <v>605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220</v>
      </c>
      <c r="R29" s="1039"/>
      <c r="S29" s="1039"/>
      <c r="T29" s="1039"/>
      <c r="U29" s="1039"/>
      <c r="V29" s="1039">
        <v>219</v>
      </c>
      <c r="W29" s="1039"/>
      <c r="X29" s="1039"/>
      <c r="Y29" s="1039"/>
      <c r="Z29" s="1039"/>
      <c r="AA29" s="1039">
        <v>0</v>
      </c>
      <c r="AB29" s="1039"/>
      <c r="AC29" s="1039"/>
      <c r="AD29" s="1039"/>
      <c r="AE29" s="1040"/>
      <c r="AF29" s="1035">
        <v>0</v>
      </c>
      <c r="AG29" s="1036"/>
      <c r="AH29" s="1036"/>
      <c r="AI29" s="1036"/>
      <c r="AJ29" s="1037"/>
      <c r="AK29" s="980">
        <v>57</v>
      </c>
      <c r="AL29" s="971"/>
      <c r="AM29" s="971"/>
      <c r="AN29" s="971"/>
      <c r="AO29" s="971"/>
      <c r="AP29" s="971" t="s">
        <v>605</v>
      </c>
      <c r="AQ29" s="971"/>
      <c r="AR29" s="971"/>
      <c r="AS29" s="971"/>
      <c r="AT29" s="971"/>
      <c r="AU29" s="971" t="s">
        <v>605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2070</v>
      </c>
      <c r="R30" s="1039"/>
      <c r="S30" s="1039"/>
      <c r="T30" s="1039"/>
      <c r="U30" s="1039"/>
      <c r="V30" s="1039">
        <v>2033</v>
      </c>
      <c r="W30" s="1039"/>
      <c r="X30" s="1039"/>
      <c r="Y30" s="1039"/>
      <c r="Z30" s="1039"/>
      <c r="AA30" s="1039">
        <v>37</v>
      </c>
      <c r="AB30" s="1039"/>
      <c r="AC30" s="1039"/>
      <c r="AD30" s="1039"/>
      <c r="AE30" s="1040"/>
      <c r="AF30" s="1035">
        <v>37</v>
      </c>
      <c r="AG30" s="1036"/>
      <c r="AH30" s="1036"/>
      <c r="AI30" s="1036"/>
      <c r="AJ30" s="1037"/>
      <c r="AK30" s="980">
        <v>338</v>
      </c>
      <c r="AL30" s="971"/>
      <c r="AM30" s="971"/>
      <c r="AN30" s="971"/>
      <c r="AO30" s="971"/>
      <c r="AP30" s="971" t="s">
        <v>605</v>
      </c>
      <c r="AQ30" s="971"/>
      <c r="AR30" s="971"/>
      <c r="AS30" s="971"/>
      <c r="AT30" s="971"/>
      <c r="AU30" s="971" t="s">
        <v>605</v>
      </c>
      <c r="AV30" s="971"/>
      <c r="AW30" s="971"/>
      <c r="AX30" s="971"/>
      <c r="AY30" s="971"/>
      <c r="AZ30" s="1041" t="s">
        <v>605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194</v>
      </c>
      <c r="R31" s="1039"/>
      <c r="S31" s="1039"/>
      <c r="T31" s="1039"/>
      <c r="U31" s="1039"/>
      <c r="V31" s="1039">
        <v>239</v>
      </c>
      <c r="W31" s="1039"/>
      <c r="X31" s="1039"/>
      <c r="Y31" s="1039"/>
      <c r="Z31" s="1039"/>
      <c r="AA31" s="1039">
        <v>-45</v>
      </c>
      <c r="AB31" s="1039"/>
      <c r="AC31" s="1039"/>
      <c r="AD31" s="1039"/>
      <c r="AE31" s="1040"/>
      <c r="AF31" s="1035" t="s">
        <v>131</v>
      </c>
      <c r="AG31" s="1036"/>
      <c r="AH31" s="1036"/>
      <c r="AI31" s="1036"/>
      <c r="AJ31" s="1037"/>
      <c r="AK31" s="980">
        <v>3</v>
      </c>
      <c r="AL31" s="971"/>
      <c r="AM31" s="971"/>
      <c r="AN31" s="971"/>
      <c r="AO31" s="971"/>
      <c r="AP31" s="971">
        <v>138</v>
      </c>
      <c r="AQ31" s="971"/>
      <c r="AR31" s="971"/>
      <c r="AS31" s="971"/>
      <c r="AT31" s="971"/>
      <c r="AU31" s="971">
        <v>4</v>
      </c>
      <c r="AV31" s="971"/>
      <c r="AW31" s="971"/>
      <c r="AX31" s="971"/>
      <c r="AY31" s="971"/>
      <c r="AZ31" s="1041" t="s">
        <v>605</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252</v>
      </c>
      <c r="R32" s="1039"/>
      <c r="S32" s="1039"/>
      <c r="T32" s="1039"/>
      <c r="U32" s="1039"/>
      <c r="V32" s="1039">
        <v>220</v>
      </c>
      <c r="W32" s="1039"/>
      <c r="X32" s="1039"/>
      <c r="Y32" s="1039"/>
      <c r="Z32" s="1039"/>
      <c r="AA32" s="1039">
        <v>32</v>
      </c>
      <c r="AB32" s="1039"/>
      <c r="AC32" s="1039"/>
      <c r="AD32" s="1039"/>
      <c r="AE32" s="1040"/>
      <c r="AF32" s="1035">
        <v>504</v>
      </c>
      <c r="AG32" s="1036"/>
      <c r="AH32" s="1036"/>
      <c r="AI32" s="1036"/>
      <c r="AJ32" s="1037"/>
      <c r="AK32" s="980">
        <v>36</v>
      </c>
      <c r="AL32" s="971"/>
      <c r="AM32" s="971"/>
      <c r="AN32" s="971"/>
      <c r="AO32" s="971"/>
      <c r="AP32" s="971">
        <v>399</v>
      </c>
      <c r="AQ32" s="971"/>
      <c r="AR32" s="971"/>
      <c r="AS32" s="971"/>
      <c r="AT32" s="971"/>
      <c r="AU32" s="971">
        <v>61</v>
      </c>
      <c r="AV32" s="971"/>
      <c r="AW32" s="971"/>
      <c r="AX32" s="971"/>
      <c r="AY32" s="971"/>
      <c r="AZ32" s="1041" t="s">
        <v>605</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f>552+183+149+14</f>
        <v>898</v>
      </c>
      <c r="R33" s="1039"/>
      <c r="S33" s="1039"/>
      <c r="T33" s="1039"/>
      <c r="U33" s="1039"/>
      <c r="V33" s="1039">
        <f>538+175+142+14</f>
        <v>869</v>
      </c>
      <c r="W33" s="1039"/>
      <c r="X33" s="1039"/>
      <c r="Y33" s="1039"/>
      <c r="Z33" s="1039"/>
      <c r="AA33" s="1039">
        <f>15+8+9+0</f>
        <v>32</v>
      </c>
      <c r="AB33" s="1039"/>
      <c r="AC33" s="1039"/>
      <c r="AD33" s="1039"/>
      <c r="AE33" s="1040"/>
      <c r="AF33" s="1035">
        <v>53</v>
      </c>
      <c r="AG33" s="1036"/>
      <c r="AH33" s="1036"/>
      <c r="AI33" s="1036"/>
      <c r="AJ33" s="1037"/>
      <c r="AK33" s="980">
        <v>545</v>
      </c>
      <c r="AL33" s="971"/>
      <c r="AM33" s="971"/>
      <c r="AN33" s="971"/>
      <c r="AO33" s="971"/>
      <c r="AP33" s="971">
        <v>3472</v>
      </c>
      <c r="AQ33" s="971"/>
      <c r="AR33" s="971"/>
      <c r="AS33" s="971"/>
      <c r="AT33" s="971"/>
      <c r="AU33" s="971">
        <v>2726</v>
      </c>
      <c r="AV33" s="971"/>
      <c r="AW33" s="971"/>
      <c r="AX33" s="971"/>
      <c r="AY33" s="971"/>
      <c r="AZ33" s="1041" t="s">
        <v>605</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421</v>
      </c>
      <c r="C34" s="1031"/>
      <c r="D34" s="1031"/>
      <c r="E34" s="1031"/>
      <c r="F34" s="1031"/>
      <c r="G34" s="1031"/>
      <c r="H34" s="1031"/>
      <c r="I34" s="1031"/>
      <c r="J34" s="1031"/>
      <c r="K34" s="1031"/>
      <c r="L34" s="1031"/>
      <c r="M34" s="1031"/>
      <c r="N34" s="1031"/>
      <c r="O34" s="1031"/>
      <c r="P34" s="1032"/>
      <c r="Q34" s="1038">
        <v>9</v>
      </c>
      <c r="R34" s="1039"/>
      <c r="S34" s="1039"/>
      <c r="T34" s="1039"/>
      <c r="U34" s="1039"/>
      <c r="V34" s="1039">
        <v>7</v>
      </c>
      <c r="W34" s="1039"/>
      <c r="X34" s="1039"/>
      <c r="Y34" s="1039"/>
      <c r="Z34" s="1039"/>
      <c r="AA34" s="1039">
        <v>2</v>
      </c>
      <c r="AB34" s="1039"/>
      <c r="AC34" s="1039"/>
      <c r="AD34" s="1039"/>
      <c r="AE34" s="1040"/>
      <c r="AF34" s="1035">
        <v>2</v>
      </c>
      <c r="AG34" s="1036"/>
      <c r="AH34" s="1036"/>
      <c r="AI34" s="1036"/>
      <c r="AJ34" s="1037"/>
      <c r="AK34" s="980" t="s">
        <v>605</v>
      </c>
      <c r="AL34" s="971"/>
      <c r="AM34" s="971"/>
      <c r="AN34" s="971"/>
      <c r="AO34" s="971"/>
      <c r="AP34" s="971" t="s">
        <v>605</v>
      </c>
      <c r="AQ34" s="971"/>
      <c r="AR34" s="971"/>
      <c r="AS34" s="971"/>
      <c r="AT34" s="971"/>
      <c r="AU34" s="971" t="s">
        <v>605</v>
      </c>
      <c r="AV34" s="971"/>
      <c r="AW34" s="971"/>
      <c r="AX34" s="971"/>
      <c r="AY34" s="971"/>
      <c r="AZ34" s="1041" t="s">
        <v>605</v>
      </c>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622</v>
      </c>
      <c r="AG63" s="959"/>
      <c r="AH63" s="959"/>
      <c r="AI63" s="959"/>
      <c r="AJ63" s="1022"/>
      <c r="AK63" s="1023"/>
      <c r="AL63" s="963"/>
      <c r="AM63" s="963"/>
      <c r="AN63" s="963"/>
      <c r="AO63" s="963"/>
      <c r="AP63" s="959">
        <v>4009</v>
      </c>
      <c r="AQ63" s="959"/>
      <c r="AR63" s="959"/>
      <c r="AS63" s="959"/>
      <c r="AT63" s="959"/>
      <c r="AU63" s="959">
        <v>2791</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405</v>
      </c>
      <c r="R66" s="1002"/>
      <c r="S66" s="1002"/>
      <c r="T66" s="1002"/>
      <c r="U66" s="1003"/>
      <c r="V66" s="1001" t="s">
        <v>406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1682</v>
      </c>
      <c r="R68" s="982"/>
      <c r="S68" s="982"/>
      <c r="T68" s="982"/>
      <c r="U68" s="982"/>
      <c r="V68" s="982">
        <v>1596</v>
      </c>
      <c r="W68" s="982"/>
      <c r="X68" s="982"/>
      <c r="Y68" s="982"/>
      <c r="Z68" s="982"/>
      <c r="AA68" s="982">
        <v>86</v>
      </c>
      <c r="AB68" s="982"/>
      <c r="AC68" s="982"/>
      <c r="AD68" s="982"/>
      <c r="AE68" s="982"/>
      <c r="AF68" s="982">
        <v>86</v>
      </c>
      <c r="AG68" s="982"/>
      <c r="AH68" s="982"/>
      <c r="AI68" s="982"/>
      <c r="AJ68" s="982"/>
      <c r="AK68" s="982" t="s">
        <v>605</v>
      </c>
      <c r="AL68" s="982"/>
      <c r="AM68" s="982"/>
      <c r="AN68" s="982"/>
      <c r="AO68" s="982"/>
      <c r="AP68" s="982" t="s">
        <v>605</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2794</v>
      </c>
      <c r="R69" s="971"/>
      <c r="S69" s="971"/>
      <c r="T69" s="971"/>
      <c r="U69" s="971"/>
      <c r="V69" s="971">
        <v>2791</v>
      </c>
      <c r="W69" s="971"/>
      <c r="X69" s="971"/>
      <c r="Y69" s="971"/>
      <c r="Z69" s="971"/>
      <c r="AA69" s="971">
        <v>3</v>
      </c>
      <c r="AB69" s="971"/>
      <c r="AC69" s="971"/>
      <c r="AD69" s="971"/>
      <c r="AE69" s="971"/>
      <c r="AF69" s="971">
        <v>3</v>
      </c>
      <c r="AG69" s="971"/>
      <c r="AH69" s="971"/>
      <c r="AI69" s="971"/>
      <c r="AJ69" s="971"/>
      <c r="AK69" s="971" t="s">
        <v>605</v>
      </c>
      <c r="AL69" s="971"/>
      <c r="AM69" s="971"/>
      <c r="AN69" s="971"/>
      <c r="AO69" s="971"/>
      <c r="AP69" s="971">
        <v>2900</v>
      </c>
      <c r="AQ69" s="971"/>
      <c r="AR69" s="971"/>
      <c r="AS69" s="971"/>
      <c r="AT69" s="971"/>
      <c r="AU69" s="971">
        <v>241</v>
      </c>
      <c r="AV69" s="971"/>
      <c r="AW69" s="971"/>
      <c r="AX69" s="971"/>
      <c r="AY69" s="971"/>
      <c r="AZ69" s="972" t="s">
        <v>590</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45</v>
      </c>
      <c r="R70" s="971"/>
      <c r="S70" s="971"/>
      <c r="T70" s="971"/>
      <c r="U70" s="971"/>
      <c r="V70" s="971">
        <v>44</v>
      </c>
      <c r="W70" s="971"/>
      <c r="X70" s="971"/>
      <c r="Y70" s="971"/>
      <c r="Z70" s="971"/>
      <c r="AA70" s="971">
        <v>0</v>
      </c>
      <c r="AB70" s="971"/>
      <c r="AC70" s="971"/>
      <c r="AD70" s="971"/>
      <c r="AE70" s="971"/>
      <c r="AF70" s="971">
        <v>0</v>
      </c>
      <c r="AG70" s="971"/>
      <c r="AH70" s="971"/>
      <c r="AI70" s="971"/>
      <c r="AJ70" s="971"/>
      <c r="AK70" s="971">
        <v>23</v>
      </c>
      <c r="AL70" s="971"/>
      <c r="AM70" s="971"/>
      <c r="AN70" s="971"/>
      <c r="AO70" s="971"/>
      <c r="AP70" s="971" t="s">
        <v>605</v>
      </c>
      <c r="AQ70" s="971"/>
      <c r="AR70" s="971"/>
      <c r="AS70" s="971"/>
      <c r="AT70" s="971"/>
      <c r="AU70" s="971" t="s">
        <v>605</v>
      </c>
      <c r="AV70" s="971"/>
      <c r="AW70" s="971"/>
      <c r="AX70" s="971"/>
      <c r="AY70" s="971"/>
      <c r="AZ70" s="972" t="s">
        <v>591</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37</v>
      </c>
      <c r="R71" s="971"/>
      <c r="S71" s="971"/>
      <c r="T71" s="971"/>
      <c r="U71" s="971"/>
      <c r="V71" s="971">
        <v>37</v>
      </c>
      <c r="W71" s="971"/>
      <c r="X71" s="971"/>
      <c r="Y71" s="971"/>
      <c r="Z71" s="971"/>
      <c r="AA71" s="971">
        <v>0</v>
      </c>
      <c r="AB71" s="971"/>
      <c r="AC71" s="971"/>
      <c r="AD71" s="971"/>
      <c r="AE71" s="971"/>
      <c r="AF71" s="971">
        <v>0</v>
      </c>
      <c r="AG71" s="971"/>
      <c r="AH71" s="971"/>
      <c r="AI71" s="971"/>
      <c r="AJ71" s="971"/>
      <c r="AK71" s="971">
        <v>3</v>
      </c>
      <c r="AL71" s="971"/>
      <c r="AM71" s="971"/>
      <c r="AN71" s="971"/>
      <c r="AO71" s="971"/>
      <c r="AP71" s="971" t="s">
        <v>605</v>
      </c>
      <c r="AQ71" s="971"/>
      <c r="AR71" s="971"/>
      <c r="AS71" s="971"/>
      <c r="AT71" s="971"/>
      <c r="AU71" s="971" t="s">
        <v>605</v>
      </c>
      <c r="AV71" s="971"/>
      <c r="AW71" s="971"/>
      <c r="AX71" s="971"/>
      <c r="AY71" s="971"/>
      <c r="AZ71" s="972" t="s">
        <v>592</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103</v>
      </c>
      <c r="R72" s="971"/>
      <c r="S72" s="971"/>
      <c r="T72" s="971"/>
      <c r="U72" s="971"/>
      <c r="V72" s="971">
        <v>102</v>
      </c>
      <c r="W72" s="971"/>
      <c r="X72" s="971"/>
      <c r="Y72" s="971"/>
      <c r="Z72" s="971"/>
      <c r="AA72" s="971">
        <v>1</v>
      </c>
      <c r="AB72" s="971"/>
      <c r="AC72" s="971"/>
      <c r="AD72" s="971"/>
      <c r="AE72" s="971"/>
      <c r="AF72" s="971">
        <v>1</v>
      </c>
      <c r="AG72" s="971"/>
      <c r="AH72" s="971"/>
      <c r="AI72" s="971"/>
      <c r="AJ72" s="971"/>
      <c r="AK72" s="971">
        <v>29</v>
      </c>
      <c r="AL72" s="971"/>
      <c r="AM72" s="971"/>
      <c r="AN72" s="971"/>
      <c r="AO72" s="971"/>
      <c r="AP72" s="971" t="s">
        <v>605</v>
      </c>
      <c r="AQ72" s="971"/>
      <c r="AR72" s="971"/>
      <c r="AS72" s="971"/>
      <c r="AT72" s="971"/>
      <c r="AU72" s="971" t="s">
        <v>605</v>
      </c>
      <c r="AV72" s="971"/>
      <c r="AW72" s="971"/>
      <c r="AX72" s="971"/>
      <c r="AY72" s="971"/>
      <c r="AZ72" s="972" t="s">
        <v>590</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85678</v>
      </c>
      <c r="R73" s="971"/>
      <c r="S73" s="971"/>
      <c r="T73" s="971"/>
      <c r="U73" s="971"/>
      <c r="V73" s="971">
        <v>84802</v>
      </c>
      <c r="W73" s="971"/>
      <c r="X73" s="971"/>
      <c r="Y73" s="971"/>
      <c r="Z73" s="971"/>
      <c r="AA73" s="971">
        <v>876</v>
      </c>
      <c r="AB73" s="971"/>
      <c r="AC73" s="971"/>
      <c r="AD73" s="971"/>
      <c r="AE73" s="971"/>
      <c r="AF73" s="971">
        <v>876</v>
      </c>
      <c r="AG73" s="971"/>
      <c r="AH73" s="971"/>
      <c r="AI73" s="971"/>
      <c r="AJ73" s="971"/>
      <c r="AK73" s="971">
        <v>470</v>
      </c>
      <c r="AL73" s="971"/>
      <c r="AM73" s="971"/>
      <c r="AN73" s="971"/>
      <c r="AO73" s="971"/>
      <c r="AP73" s="971" t="s">
        <v>605</v>
      </c>
      <c r="AQ73" s="971"/>
      <c r="AR73" s="971"/>
      <c r="AS73" s="971"/>
      <c r="AT73" s="971"/>
      <c r="AU73" s="971" t="s">
        <v>605</v>
      </c>
      <c r="AV73" s="971"/>
      <c r="AW73" s="971"/>
      <c r="AX73" s="971"/>
      <c r="AY73" s="971"/>
      <c r="AZ73" s="972" t="s">
        <v>594</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966</v>
      </c>
      <c r="AG88" s="959"/>
      <c r="AH88" s="959"/>
      <c r="AI88" s="959"/>
      <c r="AJ88" s="959"/>
      <c r="AK88" s="963"/>
      <c r="AL88" s="963"/>
      <c r="AM88" s="963"/>
      <c r="AN88" s="963"/>
      <c r="AO88" s="963"/>
      <c r="AP88" s="959">
        <v>2900</v>
      </c>
      <c r="AQ88" s="959"/>
      <c r="AR88" s="959"/>
      <c r="AS88" s="959"/>
      <c r="AT88" s="959"/>
      <c r="AU88" s="959">
        <v>241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v>
      </c>
      <c r="CS102" s="953"/>
      <c r="CT102" s="953"/>
      <c r="CU102" s="953"/>
      <c r="CV102" s="954"/>
      <c r="CW102" s="952">
        <v>16</v>
      </c>
      <c r="CX102" s="953"/>
      <c r="CY102" s="953"/>
      <c r="CZ102" s="953"/>
      <c r="DA102" s="954"/>
      <c r="DB102" s="952">
        <v>9</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316</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316</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316</v>
      </c>
      <c r="DR109" s="896"/>
      <c r="DS109" s="896"/>
      <c r="DT109" s="896"/>
      <c r="DU109" s="897"/>
      <c r="DV109" s="898" t="s">
        <v>443</v>
      </c>
      <c r="DW109" s="896"/>
      <c r="DX109" s="896"/>
      <c r="DY109" s="896"/>
      <c r="DZ109" s="929"/>
    </row>
    <row r="110" spans="1:131" s="230" customFormat="1" ht="26.25" customHeight="1" x14ac:dyDescent="0.15">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933586</v>
      </c>
      <c r="AB110" s="889"/>
      <c r="AC110" s="889"/>
      <c r="AD110" s="889"/>
      <c r="AE110" s="890"/>
      <c r="AF110" s="891">
        <v>918494</v>
      </c>
      <c r="AG110" s="889"/>
      <c r="AH110" s="889"/>
      <c r="AI110" s="889"/>
      <c r="AJ110" s="890"/>
      <c r="AK110" s="891">
        <v>1028158</v>
      </c>
      <c r="AL110" s="889"/>
      <c r="AM110" s="889"/>
      <c r="AN110" s="889"/>
      <c r="AO110" s="890"/>
      <c r="AP110" s="892">
        <v>20</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12960192</v>
      </c>
      <c r="BR110" s="842"/>
      <c r="BS110" s="842"/>
      <c r="BT110" s="842"/>
      <c r="BU110" s="842"/>
      <c r="BV110" s="842">
        <v>13126565</v>
      </c>
      <c r="BW110" s="842"/>
      <c r="BX110" s="842"/>
      <c r="BY110" s="842"/>
      <c r="BZ110" s="842"/>
      <c r="CA110" s="842">
        <v>12716602</v>
      </c>
      <c r="CB110" s="842"/>
      <c r="CC110" s="842"/>
      <c r="CD110" s="842"/>
      <c r="CE110" s="842"/>
      <c r="CF110" s="866">
        <v>247.8</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449</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449</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4200</v>
      </c>
      <c r="BR111" s="817"/>
      <c r="BS111" s="817"/>
      <c r="BT111" s="817"/>
      <c r="BU111" s="817"/>
      <c r="BV111" s="817">
        <v>3183</v>
      </c>
      <c r="BW111" s="817"/>
      <c r="BX111" s="817"/>
      <c r="BY111" s="817"/>
      <c r="BZ111" s="817"/>
      <c r="CA111" s="817">
        <v>997</v>
      </c>
      <c r="CB111" s="817"/>
      <c r="CC111" s="817"/>
      <c r="CD111" s="817"/>
      <c r="CE111" s="817"/>
      <c r="CF111" s="875">
        <v>0</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449</v>
      </c>
      <c r="DM111" s="817"/>
      <c r="DN111" s="817"/>
      <c r="DO111" s="817"/>
      <c r="DP111" s="817"/>
      <c r="DQ111" s="817" t="s">
        <v>449</v>
      </c>
      <c r="DR111" s="817"/>
      <c r="DS111" s="817"/>
      <c r="DT111" s="817"/>
      <c r="DU111" s="817"/>
      <c r="DV111" s="794" t="s">
        <v>131</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3617728</v>
      </c>
      <c r="BR112" s="817"/>
      <c r="BS112" s="817"/>
      <c r="BT112" s="817"/>
      <c r="BU112" s="817"/>
      <c r="BV112" s="817">
        <v>3362485</v>
      </c>
      <c r="BW112" s="817"/>
      <c r="BX112" s="817"/>
      <c r="BY112" s="817"/>
      <c r="BZ112" s="817"/>
      <c r="CA112" s="817">
        <v>2790960</v>
      </c>
      <c r="CB112" s="817"/>
      <c r="CC112" s="817"/>
      <c r="CD112" s="817"/>
      <c r="CE112" s="817"/>
      <c r="CF112" s="875">
        <v>54.4</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131</v>
      </c>
      <c r="DR112" s="817"/>
      <c r="DS112" s="817"/>
      <c r="DT112" s="817"/>
      <c r="DU112" s="817"/>
      <c r="DV112" s="794" t="s">
        <v>449</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516671</v>
      </c>
      <c r="AB113" s="919"/>
      <c r="AC113" s="919"/>
      <c r="AD113" s="919"/>
      <c r="AE113" s="920"/>
      <c r="AF113" s="921">
        <v>526953</v>
      </c>
      <c r="AG113" s="919"/>
      <c r="AH113" s="919"/>
      <c r="AI113" s="919"/>
      <c r="AJ113" s="920"/>
      <c r="AK113" s="921">
        <v>371172</v>
      </c>
      <c r="AL113" s="919"/>
      <c r="AM113" s="919"/>
      <c r="AN113" s="919"/>
      <c r="AO113" s="920"/>
      <c r="AP113" s="922">
        <v>7.2</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303451</v>
      </c>
      <c r="BR113" s="817"/>
      <c r="BS113" s="817"/>
      <c r="BT113" s="817"/>
      <c r="BU113" s="817"/>
      <c r="BV113" s="817">
        <v>265414</v>
      </c>
      <c r="BW113" s="817"/>
      <c r="BX113" s="817"/>
      <c r="BY113" s="817"/>
      <c r="BZ113" s="817"/>
      <c r="CA113" s="817">
        <v>240731</v>
      </c>
      <c r="CB113" s="817"/>
      <c r="CC113" s="817"/>
      <c r="CD113" s="817"/>
      <c r="CE113" s="817"/>
      <c r="CF113" s="875">
        <v>4.7</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449</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29612</v>
      </c>
      <c r="AB114" s="780"/>
      <c r="AC114" s="780"/>
      <c r="AD114" s="780"/>
      <c r="AE114" s="781"/>
      <c r="AF114" s="782">
        <v>32861</v>
      </c>
      <c r="AG114" s="780"/>
      <c r="AH114" s="780"/>
      <c r="AI114" s="780"/>
      <c r="AJ114" s="781"/>
      <c r="AK114" s="782">
        <v>39883</v>
      </c>
      <c r="AL114" s="780"/>
      <c r="AM114" s="780"/>
      <c r="AN114" s="780"/>
      <c r="AO114" s="781"/>
      <c r="AP114" s="824">
        <v>0.8</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893685</v>
      </c>
      <c r="BR114" s="817"/>
      <c r="BS114" s="817"/>
      <c r="BT114" s="817"/>
      <c r="BU114" s="817"/>
      <c r="BV114" s="817">
        <v>877502</v>
      </c>
      <c r="BW114" s="817"/>
      <c r="BX114" s="817"/>
      <c r="BY114" s="817"/>
      <c r="BZ114" s="817"/>
      <c r="CA114" s="817">
        <v>845285</v>
      </c>
      <c r="CB114" s="817"/>
      <c r="CC114" s="817"/>
      <c r="CD114" s="817"/>
      <c r="CE114" s="817"/>
      <c r="CF114" s="875">
        <v>16.5</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131</v>
      </c>
      <c r="DM114" s="780"/>
      <c r="DN114" s="780"/>
      <c r="DO114" s="780"/>
      <c r="DP114" s="781"/>
      <c r="DQ114" s="782" t="s">
        <v>131</v>
      </c>
      <c r="DR114" s="780"/>
      <c r="DS114" s="780"/>
      <c r="DT114" s="780"/>
      <c r="DU114" s="781"/>
      <c r="DV114" s="824" t="s">
        <v>449</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1200</v>
      </c>
      <c r="AB115" s="919"/>
      <c r="AC115" s="919"/>
      <c r="AD115" s="919"/>
      <c r="AE115" s="920"/>
      <c r="AF115" s="921">
        <v>1100</v>
      </c>
      <c r="AG115" s="919"/>
      <c r="AH115" s="919"/>
      <c r="AI115" s="919"/>
      <c r="AJ115" s="920"/>
      <c r="AK115" s="921">
        <v>900</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449</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449</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402</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1481069</v>
      </c>
      <c r="AB117" s="903"/>
      <c r="AC117" s="903"/>
      <c r="AD117" s="903"/>
      <c r="AE117" s="904"/>
      <c r="AF117" s="905">
        <v>1479408</v>
      </c>
      <c r="AG117" s="903"/>
      <c r="AH117" s="903"/>
      <c r="AI117" s="903"/>
      <c r="AJ117" s="904"/>
      <c r="AK117" s="905">
        <v>1440113</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402</v>
      </c>
      <c r="DM117" s="780"/>
      <c r="DN117" s="780"/>
      <c r="DO117" s="780"/>
      <c r="DP117" s="781"/>
      <c r="DQ117" s="782" t="s">
        <v>131</v>
      </c>
      <c r="DR117" s="780"/>
      <c r="DS117" s="780"/>
      <c r="DT117" s="780"/>
      <c r="DU117" s="781"/>
      <c r="DV117" s="824" t="s">
        <v>449</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316</v>
      </c>
      <c r="AL118" s="896"/>
      <c r="AM118" s="896"/>
      <c r="AN118" s="896"/>
      <c r="AO118" s="897"/>
      <c r="AP118" s="899" t="s">
        <v>443</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449</v>
      </c>
      <c r="BW118" s="845"/>
      <c r="BX118" s="845"/>
      <c r="BY118" s="845"/>
      <c r="BZ118" s="845"/>
      <c r="CA118" s="845" t="s">
        <v>449</v>
      </c>
      <c r="CB118" s="845"/>
      <c r="CC118" s="845"/>
      <c r="CD118" s="845"/>
      <c r="CE118" s="845"/>
      <c r="CF118" s="875" t="s">
        <v>131</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131</v>
      </c>
      <c r="AG119" s="889"/>
      <c r="AH119" s="889"/>
      <c r="AI119" s="889"/>
      <c r="AJ119" s="890"/>
      <c r="AK119" s="891" t="s">
        <v>449</v>
      </c>
      <c r="AL119" s="889"/>
      <c r="AM119" s="889"/>
      <c r="AN119" s="889"/>
      <c r="AO119" s="890"/>
      <c r="AP119" s="892" t="s">
        <v>449</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474</v>
      </c>
      <c r="BP119" s="878"/>
      <c r="BQ119" s="879">
        <v>17779256</v>
      </c>
      <c r="BR119" s="845"/>
      <c r="BS119" s="845"/>
      <c r="BT119" s="845"/>
      <c r="BU119" s="845"/>
      <c r="BV119" s="845">
        <v>17635149</v>
      </c>
      <c r="BW119" s="845"/>
      <c r="BX119" s="845"/>
      <c r="BY119" s="845"/>
      <c r="BZ119" s="845"/>
      <c r="CA119" s="845">
        <v>16594575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4200</v>
      </c>
      <c r="DH119" s="764"/>
      <c r="DI119" s="764"/>
      <c r="DJ119" s="764"/>
      <c r="DK119" s="765"/>
      <c r="DL119" s="766">
        <v>3183</v>
      </c>
      <c r="DM119" s="764"/>
      <c r="DN119" s="764"/>
      <c r="DO119" s="764"/>
      <c r="DP119" s="765"/>
      <c r="DQ119" s="766">
        <v>997</v>
      </c>
      <c r="DR119" s="764"/>
      <c r="DS119" s="764"/>
      <c r="DT119" s="764"/>
      <c r="DU119" s="765"/>
      <c r="DV119" s="848">
        <v>0</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449</v>
      </c>
      <c r="AG120" s="780"/>
      <c r="AH120" s="780"/>
      <c r="AI120" s="780"/>
      <c r="AJ120" s="781"/>
      <c r="AK120" s="782" t="s">
        <v>449</v>
      </c>
      <c r="AL120" s="780"/>
      <c r="AM120" s="780"/>
      <c r="AN120" s="780"/>
      <c r="AO120" s="781"/>
      <c r="AP120" s="824" t="s">
        <v>449</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4104618</v>
      </c>
      <c r="BR120" s="842"/>
      <c r="BS120" s="842"/>
      <c r="BT120" s="842"/>
      <c r="BU120" s="842"/>
      <c r="BV120" s="842">
        <v>4309127</v>
      </c>
      <c r="BW120" s="842"/>
      <c r="BX120" s="842"/>
      <c r="BY120" s="842"/>
      <c r="BZ120" s="842"/>
      <c r="CA120" s="842">
        <v>4298699</v>
      </c>
      <c r="CB120" s="842"/>
      <c r="CC120" s="842"/>
      <c r="CD120" s="842"/>
      <c r="CE120" s="842"/>
      <c r="CF120" s="866">
        <v>83.8</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t="s">
        <v>449</v>
      </c>
      <c r="DH120" s="842"/>
      <c r="DI120" s="842"/>
      <c r="DJ120" s="842"/>
      <c r="DK120" s="842"/>
      <c r="DL120" s="842" t="s">
        <v>449</v>
      </c>
      <c r="DM120" s="842"/>
      <c r="DN120" s="842"/>
      <c r="DO120" s="842"/>
      <c r="DP120" s="842"/>
      <c r="DQ120" s="842">
        <v>2725722</v>
      </c>
      <c r="DR120" s="842"/>
      <c r="DS120" s="842"/>
      <c r="DT120" s="842"/>
      <c r="DU120" s="842"/>
      <c r="DV120" s="843">
        <v>53.1</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449</v>
      </c>
      <c r="AG121" s="780"/>
      <c r="AH121" s="780"/>
      <c r="AI121" s="780"/>
      <c r="AJ121" s="781"/>
      <c r="AK121" s="782" t="s">
        <v>449</v>
      </c>
      <c r="AL121" s="780"/>
      <c r="AM121" s="780"/>
      <c r="AN121" s="780"/>
      <c r="AO121" s="781"/>
      <c r="AP121" s="824" t="s">
        <v>449</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75300</v>
      </c>
      <c r="BR121" s="817"/>
      <c r="BS121" s="817"/>
      <c r="BT121" s="817"/>
      <c r="BU121" s="817"/>
      <c r="BV121" s="817">
        <v>75300</v>
      </c>
      <c r="BW121" s="817"/>
      <c r="BX121" s="817"/>
      <c r="BY121" s="817"/>
      <c r="BZ121" s="817"/>
      <c r="CA121" s="817">
        <v>97049</v>
      </c>
      <c r="CB121" s="817"/>
      <c r="CC121" s="817"/>
      <c r="CD121" s="817"/>
      <c r="CE121" s="817"/>
      <c r="CF121" s="875">
        <v>1.9</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77924</v>
      </c>
      <c r="DH121" s="817"/>
      <c r="DI121" s="817"/>
      <c r="DJ121" s="817"/>
      <c r="DK121" s="817"/>
      <c r="DL121" s="817">
        <v>83326</v>
      </c>
      <c r="DM121" s="817"/>
      <c r="DN121" s="817"/>
      <c r="DO121" s="817"/>
      <c r="DP121" s="817"/>
      <c r="DQ121" s="817">
        <v>61088</v>
      </c>
      <c r="DR121" s="817"/>
      <c r="DS121" s="817"/>
      <c r="DT121" s="817"/>
      <c r="DU121" s="817"/>
      <c r="DV121" s="794">
        <v>1.2</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449</v>
      </c>
      <c r="AL122" s="780"/>
      <c r="AM122" s="780"/>
      <c r="AN122" s="780"/>
      <c r="AO122" s="781"/>
      <c r="AP122" s="824" t="s">
        <v>449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12752792</v>
      </c>
      <c r="BR122" s="845"/>
      <c r="BS122" s="845"/>
      <c r="BT122" s="845"/>
      <c r="BU122" s="845"/>
      <c r="BV122" s="845">
        <v>12710493</v>
      </c>
      <c r="BW122" s="845"/>
      <c r="BX122" s="845"/>
      <c r="BY122" s="845"/>
      <c r="BZ122" s="845"/>
      <c r="CA122" s="845">
        <v>12034450</v>
      </c>
      <c r="CB122" s="845"/>
      <c r="CC122" s="845"/>
      <c r="CD122" s="845"/>
      <c r="CE122" s="845"/>
      <c r="CF122" s="846">
        <v>234.5</v>
      </c>
      <c r="CG122" s="847"/>
      <c r="CH122" s="847"/>
      <c r="CI122" s="847"/>
      <c r="CJ122" s="847"/>
      <c r="CK122" s="869"/>
      <c r="CL122" s="855"/>
      <c r="CM122" s="855"/>
      <c r="CN122" s="855"/>
      <c r="CO122" s="856"/>
      <c r="CP122" s="835" t="s">
        <v>416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v>4150</v>
      </c>
      <c r="DR122" s="817"/>
      <c r="DS122" s="817"/>
      <c r="DT122" s="817"/>
      <c r="DU122" s="817"/>
      <c r="DV122" s="794">
        <v>0.1</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449</v>
      </c>
      <c r="AL123" s="780"/>
      <c r="AM123" s="780"/>
      <c r="AN123" s="780"/>
      <c r="AO123" s="781"/>
      <c r="AP123" s="824" t="s">
        <v>131</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484</v>
      </c>
      <c r="BP123" s="878"/>
      <c r="BQ123" s="832">
        <v>16932710</v>
      </c>
      <c r="BR123" s="833"/>
      <c r="BS123" s="833"/>
      <c r="BT123" s="833"/>
      <c r="BU123" s="833"/>
      <c r="BV123" s="833">
        <v>17094920</v>
      </c>
      <c r="BW123" s="833"/>
      <c r="BX123" s="833"/>
      <c r="BY123" s="833"/>
      <c r="BZ123" s="833"/>
      <c r="CA123" s="833">
        <v>16430198</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486</v>
      </c>
      <c r="DW123" s="825"/>
      <c r="DX123" s="825"/>
      <c r="DY123" s="825"/>
      <c r="DZ123" s="826"/>
    </row>
    <row r="124" spans="1:130" s="230" customFormat="1" ht="26.25" customHeight="1" thickBot="1" x14ac:dyDescent="0.2">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16.899999999999999</v>
      </c>
      <c r="BR124" s="831"/>
      <c r="BS124" s="831"/>
      <c r="BT124" s="831"/>
      <c r="BU124" s="831"/>
      <c r="BV124" s="831">
        <v>10.199999999999999</v>
      </c>
      <c r="BW124" s="831"/>
      <c r="BX124" s="831"/>
      <c r="BY124" s="831"/>
      <c r="BZ124" s="831"/>
      <c r="CA124" s="831">
        <v>3.2</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3539804</v>
      </c>
      <c r="DH124" s="764"/>
      <c r="DI124" s="764"/>
      <c r="DJ124" s="764"/>
      <c r="DK124" s="765"/>
      <c r="DL124" s="766">
        <v>3279159</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486</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1200</v>
      </c>
      <c r="AB127" s="780"/>
      <c r="AC127" s="780"/>
      <c r="AD127" s="780"/>
      <c r="AE127" s="781"/>
      <c r="AF127" s="782">
        <v>1100</v>
      </c>
      <c r="AG127" s="780"/>
      <c r="AH127" s="780"/>
      <c r="AI127" s="780"/>
      <c r="AJ127" s="781"/>
      <c r="AK127" s="782">
        <v>900</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498</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3392</v>
      </c>
      <c r="AB128" s="801"/>
      <c r="AC128" s="801"/>
      <c r="AD128" s="801"/>
      <c r="AE128" s="802"/>
      <c r="AF128" s="803">
        <v>185</v>
      </c>
      <c r="AG128" s="801"/>
      <c r="AH128" s="801"/>
      <c r="AI128" s="801"/>
      <c r="AJ128" s="802"/>
      <c r="AK128" s="803">
        <v>3177</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131</v>
      </c>
      <c r="BG128" s="787"/>
      <c r="BH128" s="787"/>
      <c r="BI128" s="787"/>
      <c r="BJ128" s="787"/>
      <c r="BK128" s="787"/>
      <c r="BL128" s="810"/>
      <c r="BM128" s="786">
        <v>14.33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6176771</v>
      </c>
      <c r="AB129" s="780"/>
      <c r="AC129" s="780"/>
      <c r="AD129" s="780"/>
      <c r="AE129" s="781"/>
      <c r="AF129" s="782">
        <v>6379981</v>
      </c>
      <c r="AG129" s="780"/>
      <c r="AH129" s="780"/>
      <c r="AI129" s="780"/>
      <c r="AJ129" s="781"/>
      <c r="AK129" s="782">
        <v>6269358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486</v>
      </c>
      <c r="BG129" s="771"/>
      <c r="BH129" s="771"/>
      <c r="BI129" s="771"/>
      <c r="BJ129" s="771"/>
      <c r="BK129" s="771"/>
      <c r="BL129" s="772"/>
      <c r="BM129" s="770">
        <v>19.329999999999998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1175327</v>
      </c>
      <c r="AB130" s="780"/>
      <c r="AC130" s="780"/>
      <c r="AD130" s="780"/>
      <c r="AE130" s="781"/>
      <c r="AF130" s="782">
        <v>1096715</v>
      </c>
      <c r="AG130" s="780"/>
      <c r="AH130" s="780"/>
      <c r="AI130" s="780"/>
      <c r="AJ130" s="781"/>
      <c r="AK130" s="782">
        <v>1136753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5001444</v>
      </c>
      <c r="AB131" s="764"/>
      <c r="AC131" s="764"/>
      <c r="AD131" s="764"/>
      <c r="AE131" s="765"/>
      <c r="AF131" s="766">
        <v>5283266</v>
      </c>
      <c r="AG131" s="764"/>
      <c r="AH131" s="764"/>
      <c r="AI131" s="764"/>
      <c r="AJ131" s="765"/>
      <c r="AK131" s="766">
        <v>5132605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6.0452541310000001</v>
      </c>
      <c r="AB132" s="745"/>
      <c r="AC132" s="745"/>
      <c r="AD132" s="745"/>
      <c r="AE132" s="746"/>
      <c r="AF132" s="747">
        <v>7.239991324</v>
      </c>
      <c r="AG132" s="745"/>
      <c r="AH132" s="745"/>
      <c r="AI132" s="745"/>
      <c r="AJ132" s="746"/>
      <c r="AK132" s="747">
        <v>5.8485505900000003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9</v>
      </c>
      <c r="AB133" s="724"/>
      <c r="AC133" s="724"/>
      <c r="AD133" s="724"/>
      <c r="AE133" s="725"/>
      <c r="AF133" s="723">
        <v>7.6</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JFybBOKlYhjvYlpNEXkguCAzhd2OvH/qz11Xrtqy4IVHaNjUxKaGZo4QkLuVWFeV5rI1Y1frfhkBvxdqQdbDg==" saltValue="9RYnUloiRgQKzrPPiZOn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oAfStjGr3zG1x7x+bxyEW1hRPgXSJB7F+N17D7Bo6aLWAnZcTupiraJsdtBBEJLTPmngf6GDuWUGfvFuDH0KA==" saltValue="kqahxS0/WiWx6tC3tk7i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eZ5Gibf11O+hz1KGC3i8nheivKKG+AH0yAKwqRalJyIxhYVcuN1WM/uwPgANxGLJSLBb6M/VqS4IywkBlmZoQ==" saltValue="OJno9Pn4YumLHUr1lUsY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1810239</v>
      </c>
      <c r="AP9" s="281">
        <v>109612</v>
      </c>
      <c r="AQ9" s="282">
        <v>91991</v>
      </c>
      <c r="AR9" s="283">
        <v>19.2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213165</v>
      </c>
      <c r="AP10" s="284">
        <v>12907</v>
      </c>
      <c r="AQ10" s="285">
        <v>12405</v>
      </c>
      <c r="AR10" s="286">
        <v>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395</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v>19</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87812</v>
      </c>
      <c r="AP13" s="284">
        <v>5317</v>
      </c>
      <c r="AQ13" s="285">
        <v>3751</v>
      </c>
      <c r="AR13" s="286">
        <v>41.7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t="s">
        <v>524</v>
      </c>
      <c r="AP14" s="284" t="s">
        <v>524</v>
      </c>
      <c r="AQ14" s="285">
        <v>1672</v>
      </c>
      <c r="AR14" s="286" t="s">
        <v>524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-118949</v>
      </c>
      <c r="AP15" s="284">
        <v>-7202</v>
      </c>
      <c r="AQ15" s="285">
        <v>-6358</v>
      </c>
      <c r="AR15" s="286">
        <v>13.3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1992267</v>
      </c>
      <c r="AP16" s="284">
        <v>120634</v>
      </c>
      <c r="AQ16" s="285">
        <v>103876</v>
      </c>
      <c r="AR16" s="286">
        <v>16.100000000000001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10.48</v>
      </c>
      <c r="AP21" s="298">
        <v>9.2899999999999991</v>
      </c>
      <c r="AQ21" s="299">
        <v>1.19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92.1</v>
      </c>
      <c r="AP22" s="303">
        <v>96.9</v>
      </c>
      <c r="AQ22" s="304">
        <v>-4.8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1028158</v>
      </c>
      <c r="AP32" s="312">
        <v>62256</v>
      </c>
      <c r="AQ32" s="313">
        <v>51927</v>
      </c>
      <c r="AR32" s="314">
        <v>19.899999999999999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371172</v>
      </c>
      <c r="AP35" s="312">
        <v>22475</v>
      </c>
      <c r="AQ35" s="313">
        <v>15337</v>
      </c>
      <c r="AR35" s="314">
        <v>46.5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39883</v>
      </c>
      <c r="AP36" s="312">
        <v>2415</v>
      </c>
      <c r="AQ36" s="313">
        <v>2347</v>
      </c>
      <c r="AR36" s="314">
        <v>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900</v>
      </c>
      <c r="AP37" s="312">
        <v>54</v>
      </c>
      <c r="AQ37" s="313">
        <v>463</v>
      </c>
      <c r="AR37" s="314">
        <v>-88.3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-3177</v>
      </c>
      <c r="AP39" s="312">
        <v>-192</v>
      </c>
      <c r="AQ39" s="313">
        <v>-3326</v>
      </c>
      <c r="AR39" s="314">
        <v>-94.2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-1136753</v>
      </c>
      <c r="AP40" s="312">
        <v>-68832</v>
      </c>
      <c r="AQ40" s="313">
        <v>-45680</v>
      </c>
      <c r="AR40" s="314">
        <v>50.7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300183</v>
      </c>
      <c r="AP41" s="312">
        <v>18176</v>
      </c>
      <c r="AQ41" s="313">
        <v>21069</v>
      </c>
      <c r="AR41" s="314">
        <v>-13.7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3033946</v>
      </c>
      <c r="AN51" s="334">
        <v>178657</v>
      </c>
      <c r="AO51" s="335">
        <v>45.3</v>
      </c>
      <c r="AP51" s="336">
        <v>73475</v>
      </c>
      <c r="AQ51" s="337">
        <v>9.1</v>
      </c>
      <c r="AR51" s="338">
        <v>36.200000000000003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1882476</v>
      </c>
      <c r="AN52" s="342">
        <v>110851</v>
      </c>
      <c r="AO52" s="343">
        <v>81.5</v>
      </c>
      <c r="AP52" s="344">
        <v>43072</v>
      </c>
      <c r="AQ52" s="345">
        <v>31.1</v>
      </c>
      <c r="AR52" s="346">
        <v>50.4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1252931</v>
      </c>
      <c r="AN53" s="334">
        <v>74424</v>
      </c>
      <c r="AO53" s="335">
        <v>-58.3</v>
      </c>
      <c r="AP53" s="336">
        <v>87464</v>
      </c>
      <c r="AQ53" s="337">
        <v>19</v>
      </c>
      <c r="AR53" s="338">
        <v>-77.3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741382</v>
      </c>
      <c r="AN54" s="342">
        <v>44038</v>
      </c>
      <c r="AO54" s="343">
        <v>-60.3</v>
      </c>
      <c r="AP54" s="344">
        <v>47479</v>
      </c>
      <c r="AQ54" s="345">
        <v>10.199999999999999</v>
      </c>
      <c r="AR54" s="346">
        <v>-70.5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1888309</v>
      </c>
      <c r="AN55" s="334">
        <v>112795</v>
      </c>
      <c r="AO55" s="335">
        <v>51.6</v>
      </c>
      <c r="AP55" s="336">
        <v>96248</v>
      </c>
      <c r="AQ55" s="337">
        <v>10</v>
      </c>
      <c r="AR55" s="338">
        <v>41.6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1522264</v>
      </c>
      <c r="AN56" s="342">
        <v>90930</v>
      </c>
      <c r="AO56" s="343">
        <v>106.5</v>
      </c>
      <c r="AP56" s="344">
        <v>55768</v>
      </c>
      <c r="AQ56" s="345">
        <v>17.5</v>
      </c>
      <c r="AR56" s="346">
        <v>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1114320</v>
      </c>
      <c r="AN57" s="334">
        <v>66922</v>
      </c>
      <c r="AO57" s="335">
        <v>-40.700000000000003</v>
      </c>
      <c r="AP57" s="336">
        <v>76413</v>
      </c>
      <c r="AQ57" s="337">
        <v>-20.6</v>
      </c>
      <c r="AR57" s="338">
        <v>-20.100000000000001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799467</v>
      </c>
      <c r="AN58" s="342">
        <v>48013</v>
      </c>
      <c r="AO58" s="343">
        <v>-47.2</v>
      </c>
      <c r="AP58" s="344">
        <v>39658</v>
      </c>
      <c r="AQ58" s="345">
        <v>-28.9</v>
      </c>
      <c r="AR58" s="346">
        <v>-18.3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1248235</v>
      </c>
      <c r="AN59" s="334">
        <v>75582</v>
      </c>
      <c r="AO59" s="335">
        <v>12.9</v>
      </c>
      <c r="AP59" s="336">
        <v>66481</v>
      </c>
      <c r="AQ59" s="337">
        <v>-13</v>
      </c>
      <c r="AR59" s="338">
        <v>25.9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576701</v>
      </c>
      <c r="AN60" s="342">
        <v>34920</v>
      </c>
      <c r="AO60" s="343">
        <v>-27.3</v>
      </c>
      <c r="AP60" s="344">
        <v>36120</v>
      </c>
      <c r="AQ60" s="345">
        <v>-8.9</v>
      </c>
      <c r="AR60" s="346">
        <v>-18.399999999999999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1707548</v>
      </c>
      <c r="AN61" s="349">
        <v>101676</v>
      </c>
      <c r="AO61" s="350">
        <v>2.2000000000000002</v>
      </c>
      <c r="AP61" s="351">
        <v>80016</v>
      </c>
      <c r="AQ61" s="352">
        <v>0.9</v>
      </c>
      <c r="AR61" s="338">
        <v>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1104458</v>
      </c>
      <c r="AN62" s="342">
        <v>65750</v>
      </c>
      <c r="AO62" s="343">
        <v>10.6</v>
      </c>
      <c r="AP62" s="344">
        <v>44419</v>
      </c>
      <c r="AQ62" s="345">
        <v>4.2</v>
      </c>
      <c r="AR62" s="346">
        <v>6.4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xqfV5Xgdljo2Dp7QD9NDxG0kVbgRMp7oF3q1ySPcg6znqfGLboDvf67wh7tpfquq8VSUSCxqR21j+fcxbBv9A==" saltValue="STGA23XukoTtMhqV7YY6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72ZIYK6k5Was+K8gdpmZeeSW6SEnLrKRT3w2JTgibmmz1NtxgUdyksuOQKkrwpMB053GZJeD0Cq3le3IUvcnvA==" saltValue="EhjetVzQVeaU7OBznGwk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i+3bvvdrikFRV6jRKMs/34yPtvdAh903fNWRI5o4EaTIUVPh0PYLz7icuRuz4nrjO+pD8e7t0zkS2ycDTs8hdQ==" saltValue="4KSt9bhE+joIu1HT68I1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42.39</v>
      </c>
      <c r="G47" s="12">
        <v>40.57</v>
      </c>
      <c r="H47" s="12">
        <v>38.72</v>
      </c>
      <c r="I47" s="12">
        <v>37.49</v>
      </c>
      <c r="J47" s="13">
        <v>38.15</v>
      </c>
    </row>
    <row r="48" spans="2:10" ht="57.75" customHeight="1" x14ac:dyDescent="0.15">
      <c r="B48" s="14"/>
      <c r="C48" s="1141" t="s">
        <v>4</v>
      </c>
      <c r="D48" s="1141"/>
      <c r="E48" s="1142"/>
      <c r="F48" s="15">
        <v>3.37</v>
      </c>
      <c r="G48" s="16">
        <v>3.87</v>
      </c>
      <c r="H48" s="16">
        <v>4.3600000000000003</v>
      </c>
      <c r="I48" s="16">
        <v>4.8099999999999996</v>
      </c>
      <c r="J48" s="17">
        <v>5.15</v>
      </c>
    </row>
    <row r="49" spans="2:10" ht="57.75" customHeight="1" thickBot="1" x14ac:dyDescent="0.2">
      <c r="B49" s="18"/>
      <c r="C49" s="1143" t="s">
        <v>5</v>
      </c>
      <c r="D49" s="1143"/>
      <c r="E49" s="1144"/>
      <c r="F49" s="19" t="s">
        <v>571</v>
      </c>
      <c r="G49" s="20">
        <v>2.17</v>
      </c>
      <c r="H49" s="20">
        <v>6.5</v>
      </c>
      <c r="I49" s="20">
        <v>4.58</v>
      </c>
      <c r="J49" s="21">
        <v>3.91</v>
      </c>
    </row>
    <row r="50" spans="2:10" x14ac:dyDescent="0.15"/>
  </sheetData>
  <sheetProtection algorithmName="SHA-512" hashValue="LpFPn4x/HCdfa+1hKJa+Q24yYnaEvw+VTkSRLC71dwuF7I8mJtlwh9eSRFY8ghpu0ZDBBa5r3fIKYuZtgAgTVw==" saltValue="DqPPtjVOA1bJWoHX8/cJ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2024-02-05T02:40:00Z</dcterms:created>
  <dcterms:modified xsi:type="dcterms:W3CDTF">2024-03-11T04:46:01Z</dcterms:modified>
  <cp:category/>
</cp:coreProperties>
</file>