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Z:\4 商工観光係\②商工振興\02事業\0052企業立地事業補助金\01要綱\入力用様式（自動計算）\"/>
    </mc:Choice>
  </mc:AlternateContent>
  <xr:revisionPtr revIDLastSave="0" documentId="13_ncr:1_{B4BA97D7-5774-4294-AD5C-4D86DFC90F0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Sheet1!$A$1:$S$20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" i="1" l="1"/>
  <c r="O11" i="1" l="1"/>
  <c r="F17" i="1" l="1"/>
  <c r="O15" i="1"/>
  <c r="F14" i="1"/>
  <c r="O10" i="1"/>
  <c r="P6" i="1"/>
  <c r="F20" i="1" l="1"/>
  <c r="O12" i="1"/>
  <c r="J18" i="1"/>
  <c r="O17" i="1" s="1"/>
  <c r="O20" i="1" l="1"/>
</calcChain>
</file>

<file path=xl/sharedStrings.xml><?xml version="1.0" encoding="utf-8"?>
<sst xmlns="http://schemas.openxmlformats.org/spreadsheetml/2006/main" count="47" uniqueCount="31">
  <si>
    <t>対象事業に係る事業計画書（３　事業費総括表）</t>
    <rPh sb="15" eb="18">
      <t>ジギョウヒ</t>
    </rPh>
    <rPh sb="18" eb="21">
      <t>ソウカツヒョウ</t>
    </rPh>
    <phoneticPr fontId="4"/>
  </si>
  <si>
    <t>　投下固定資産額</t>
    <phoneticPr fontId="4"/>
  </si>
  <si>
    <t>千円</t>
    <rPh sb="0" eb="2">
      <t>センエン</t>
    </rPh>
    <phoneticPr fontId="4"/>
  </si>
  <si>
    <t>賃借料（５年間）</t>
    <rPh sb="0" eb="3">
      <t>チンシャクリョウ</t>
    </rPh>
    <rPh sb="5" eb="7">
      <t>ネンカン</t>
    </rPh>
    <phoneticPr fontId="4"/>
  </si>
  <si>
    <t>計</t>
    <rPh sb="0" eb="1">
      <t>ケイ</t>
    </rPh>
    <phoneticPr fontId="4"/>
  </si>
  <si>
    <t>※</t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</si>
  <si>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</si>
  <si>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補助限度額</t>
    <rPh sb="0" eb="2">
      <t>ホジョ</t>
    </rPh>
    <rPh sb="2" eb="4">
      <t>ゲンド</t>
    </rPh>
    <rPh sb="4" eb="5">
      <t>ガク</t>
    </rPh>
    <phoneticPr fontId="4"/>
  </si>
  <si>
    <t>補助率</t>
    <rPh sb="0" eb="3">
      <t>ホジョリツ</t>
    </rPh>
    <phoneticPr fontId="4"/>
  </si>
  <si>
    <t>補助金額</t>
    <rPh sb="0" eb="2">
      <t>ホジョ</t>
    </rPh>
    <rPh sb="2" eb="4">
      <t>キンガク</t>
    </rPh>
    <phoneticPr fontId="4"/>
  </si>
  <si>
    <t>土地・建物・
償却資産</t>
    <rPh sb="7" eb="9">
      <t>ショウキャク</t>
    </rPh>
    <rPh sb="9" eb="11">
      <t>シサン</t>
    </rPh>
    <phoneticPr fontId="4"/>
  </si>
  <si>
    <t>円</t>
    <rPh sb="0" eb="1">
      <t>エン</t>
    </rPh>
    <phoneticPr fontId="4"/>
  </si>
  <si>
    <t>その他</t>
    <rPh sb="2" eb="3">
      <t>ホカ</t>
    </rPh>
    <phoneticPr fontId="4"/>
  </si>
  <si>
    <t>※本様式は対象事業に係る事業計画書（４　事業費等内訳）に記載した内訳から作成してください。</t>
    <rPh sb="1" eb="2">
      <t>ホン</t>
    </rPh>
    <rPh sb="2" eb="4">
      <t>ヨウシキ</t>
    </rPh>
    <rPh sb="5" eb="7">
      <t>タイショウ</t>
    </rPh>
    <rPh sb="7" eb="9">
      <t>ジギョウ</t>
    </rPh>
    <rPh sb="10" eb="11">
      <t>カカ</t>
    </rPh>
    <rPh sb="12" eb="14">
      <t>ジギョウ</t>
    </rPh>
    <rPh sb="14" eb="17">
      <t>ケイカクショ</t>
    </rPh>
    <rPh sb="20" eb="23">
      <t>ジギョウヒ</t>
    </rPh>
    <rPh sb="23" eb="24">
      <t>トウ</t>
    </rPh>
    <rPh sb="24" eb="26">
      <t>ウチワケ</t>
    </rPh>
    <rPh sb="28" eb="30">
      <t>キサイ</t>
    </rPh>
    <rPh sb="32" eb="34">
      <t>ウチワケ</t>
    </rPh>
    <rPh sb="36" eb="38">
      <t>サクセイ</t>
    </rPh>
    <phoneticPr fontId="4"/>
  </si>
  <si>
    <t>２　総括表</t>
    <rPh sb="2" eb="5">
      <t>ソウカツヒョウ</t>
    </rPh>
    <phoneticPr fontId="4"/>
  </si>
  <si>
    <t>合計</t>
    <rPh sb="0" eb="2">
      <t>ゴウケイケイ</t>
    </rPh>
    <phoneticPr fontId="4"/>
  </si>
  <si>
    <t>50,000千円</t>
    <rPh sb="6" eb="8">
      <t>セ</t>
    </rPh>
    <phoneticPr fontId="4"/>
  </si>
  <si>
    <t>150千円／人
（3年総額450千円）</t>
    <rPh sb="3" eb="5">
      <t>センエン</t>
    </rPh>
    <rPh sb="6" eb="7">
      <t>ニン</t>
    </rPh>
    <rPh sb="10" eb="11">
      <t>ネン</t>
    </rPh>
    <rPh sb="11" eb="13">
      <t>ソウガク</t>
    </rPh>
    <rPh sb="16" eb="18">
      <t>センエン</t>
    </rPh>
    <phoneticPr fontId="4"/>
  </si>
  <si>
    <t>Ⓑ賃借料（初年度）</t>
    <rPh sb="1" eb="4">
      <t>チンシャクリョウ</t>
    </rPh>
    <rPh sb="5" eb="8">
      <t>ショネンド</t>
    </rPh>
    <phoneticPr fontId="4"/>
  </si>
  <si>
    <t>Ⓒ（Ⓐ＋Ⓑ）</t>
    <phoneticPr fontId="4"/>
  </si>
  <si>
    <t>Ⓓ賃借料（５年間）</t>
    <rPh sb="1" eb="4">
      <t>チンシャクリョウ</t>
    </rPh>
    <rPh sb="6" eb="8">
      <t>ネンカン</t>
    </rPh>
    <phoneticPr fontId="4"/>
  </si>
  <si>
    <t>Ⓔ（Ⓐ＋Ⓓ）</t>
    <phoneticPr fontId="4"/>
  </si>
  <si>
    <t>Ⓕ投下少額資産</t>
    <rPh sb="1" eb="3">
      <t>トウカ</t>
    </rPh>
    <rPh sb="3" eb="5">
      <t>ショウガク</t>
    </rPh>
    <rPh sb="5" eb="7">
      <t>シサン</t>
    </rPh>
    <phoneticPr fontId="4"/>
  </si>
  <si>
    <t>Ⓖ人材確保経費</t>
    <rPh sb="1" eb="3">
      <t>ジンザイ</t>
    </rPh>
    <rPh sb="3" eb="5">
      <t>カクホ</t>
    </rPh>
    <rPh sb="5" eb="7">
      <t>ケイヒ</t>
    </rPh>
    <phoneticPr fontId="4"/>
  </si>
  <si>
    <t>Ⓗ（Ⓕ＋Ⓖ）</t>
    <phoneticPr fontId="4"/>
  </si>
  <si>
    <t>Ⓐ投下固定資産額</t>
    <rPh sb="1" eb="5">
      <t>トウカコテイ</t>
    </rPh>
    <rPh sb="5" eb="7">
      <t>シサン</t>
    </rPh>
    <rPh sb="7" eb="8">
      <t>ガク</t>
    </rPh>
    <phoneticPr fontId="4"/>
  </si>
  <si>
    <t>Ⓔ×5% (円)</t>
    <phoneticPr fontId="4"/>
  </si>
  <si>
    <t>補助対象経費
Ⓔ　＋　Ⓗ</t>
    <rPh sb="0" eb="4">
      <t>ホジョタイショウ</t>
    </rPh>
    <rPh sb="4" eb="6">
      <t>ケイヒ</t>
    </rPh>
    <phoneticPr fontId="4"/>
  </si>
  <si>
    <t>補助金額
Ⓒ　＋　Ⓗ</t>
    <rPh sb="0" eb="4">
      <t>ホジョキンガク</t>
    </rPh>
    <phoneticPr fontId="4"/>
  </si>
  <si>
    <t>１　投資要件（30,000千円以上）</t>
    <rPh sb="2" eb="4">
      <t>トウシ</t>
    </rPh>
    <rPh sb="4" eb="6">
      <t>ヨウケン</t>
    </rPh>
    <rPh sb="13" eb="15">
      <t>セ</t>
    </rPh>
    <rPh sb="15" eb="17">
      <t>イジョウ</t>
    </rPh>
    <phoneticPr fontId="4"/>
  </si>
  <si>
    <t>この色のセルのみ入力してください。</t>
    <rPh sb="2" eb="3">
      <t>イロ</t>
    </rPh>
    <rPh sb="8" eb="10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</si>
</sst>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2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Yu Gothic"/>
      <family val="2"/>
      <charset val="128"/>
      <scheme val="minor"/>
    </font>
    <font>
      <sz val="10"/>
      <name val="ＭＳ 明朝"/>
      <family val="1"/>
      <charset val="128"/>
    </font>
    <font>
      <sz val="11"/>
      <name val="Yu Gothic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0" fontId="2" fillId="0" borderId="14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38" fontId="2" fillId="3" borderId="18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38" fontId="7" fillId="3" borderId="20" xfId="0" applyNumberFormat="1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38" fontId="7" fillId="3" borderId="20" xfId="0" applyNumberFormat="1" applyFont="1" applyFill="1" applyBorder="1" applyAlignment="1">
      <alignment horizontal="right" vertical="center"/>
    </xf>
    <xf numFmtId="0" fontId="7" fillId="3" borderId="2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left" vertical="center" indent="1"/>
    </xf>
    <xf numFmtId="38" fontId="7" fillId="3" borderId="0" xfId="0" applyNumberFormat="1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/>
    </xf>
    <xf numFmtId="38" fontId="7" fillId="3" borderId="15" xfId="0" applyNumberFormat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right" vertical="center"/>
    </xf>
    <xf numFmtId="0" fontId="7" fillId="3" borderId="12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textRotation="255"/>
    </xf>
    <xf numFmtId="38" fontId="7" fillId="3" borderId="7" xfId="1" applyFont="1" applyFill="1" applyBorder="1" applyAlignment="1">
      <alignment vertical="center"/>
    </xf>
    <xf numFmtId="38" fontId="7" fillId="3" borderId="8" xfId="1" applyFont="1" applyFill="1" applyBorder="1" applyAlignment="1">
      <alignment vertical="center"/>
    </xf>
    <xf numFmtId="0" fontId="2" fillId="0" borderId="7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38" fontId="7" fillId="2" borderId="12" xfId="1" applyFont="1" applyFill="1" applyBorder="1" applyAlignment="1" applyProtection="1">
      <alignment horizontal="right" vertical="center"/>
      <protection locked="0"/>
    </xf>
    <xf numFmtId="38" fontId="7" fillId="2" borderId="1" xfId="1" applyFont="1" applyFill="1" applyBorder="1" applyAlignment="1" applyProtection="1">
      <alignment horizontal="right" vertical="center"/>
      <protection locked="0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38" fontId="7" fillId="3" borderId="12" xfId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right" vertical="center"/>
    </xf>
    <xf numFmtId="38" fontId="7" fillId="2" borderId="12" xfId="1" applyFont="1" applyFill="1" applyBorder="1" applyAlignment="1" applyProtection="1">
      <alignment vertical="center"/>
      <protection locked="0"/>
    </xf>
    <xf numFmtId="38" fontId="7" fillId="2" borderId="1" xfId="1" applyFont="1" applyFill="1" applyBorder="1" applyAlignment="1" applyProtection="1">
      <alignment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8" fontId="7" fillId="3" borderId="7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38" fontId="7" fillId="2" borderId="7" xfId="1" applyFont="1" applyFill="1" applyBorder="1" applyAlignment="1" applyProtection="1">
      <alignment vertical="center"/>
      <protection locked="0"/>
    </xf>
    <xf numFmtId="38" fontId="7" fillId="2" borderId="8" xfId="1" applyFont="1" applyFill="1" applyBorder="1" applyAlignment="1" applyProtection="1">
      <alignment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9" fontId="2" fillId="0" borderId="12" xfId="0" applyNumberFormat="1" applyFont="1" applyBorder="1" applyAlignment="1">
      <alignment horizontal="center" vertical="center"/>
    </xf>
    <xf numFmtId="9" fontId="2" fillId="0" borderId="1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7" fillId="3" borderId="1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textRotation="255" wrapText="1"/>
    </xf>
    <xf numFmtId="0" fontId="11" fillId="0" borderId="2" xfId="0" applyFont="1" applyBorder="1" applyAlignment="1">
      <alignment vertical="center" textRotation="255" wrapText="1"/>
    </xf>
    <xf numFmtId="0" fontId="2" fillId="0" borderId="2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"/>
  <sheetViews>
    <sheetView tabSelected="1" zoomScale="80" zoomScaleNormal="80" workbookViewId="0">
      <selection activeCell="U15" sqref="U15"/>
    </sheetView>
  </sheetViews>
  <sheetFormatPr defaultRowHeight="20.100000000000001" customHeight="1"/>
  <cols>
    <col min="1" max="19" width="5.625" style="1" customWidth="1"/>
    <col min="20" max="16384" width="9" style="1"/>
  </cols>
  <sheetData>
    <row r="1" spans="1:22" ht="20.100000000000001" customHeight="1">
      <c r="S1" s="8" t="s">
        <v>13</v>
      </c>
    </row>
    <row r="2" spans="1:22" ht="20.100000000000001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22" ht="20.100000000000001" customHeight="1">
      <c r="A3" s="64" t="s">
        <v>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5" spans="1:22" ht="35.25" customHeight="1">
      <c r="A5" s="3" t="s">
        <v>29</v>
      </c>
    </row>
    <row r="6" spans="1:22" ht="35.25" customHeight="1">
      <c r="A6" s="1" t="s">
        <v>1</v>
      </c>
      <c r="D6" s="47"/>
      <c r="E6" s="47"/>
      <c r="F6" s="47"/>
      <c r="G6" s="1" t="s">
        <v>2</v>
      </c>
      <c r="H6" s="1" t="s">
        <v>3</v>
      </c>
      <c r="K6" s="47"/>
      <c r="L6" s="47"/>
      <c r="M6" s="47"/>
      <c r="N6" s="1" t="s">
        <v>2</v>
      </c>
      <c r="O6" s="2" t="s">
        <v>4</v>
      </c>
      <c r="P6" s="65" t="str">
        <f>IF((D6+K6)&lt;30001,"要件未達成！",D6+K6)</f>
        <v>要件未達成！</v>
      </c>
      <c r="Q6" s="30"/>
      <c r="R6" s="30"/>
      <c r="S6" s="1" t="s">
        <v>2</v>
      </c>
      <c r="T6" s="2" t="s">
        <v>5</v>
      </c>
      <c r="U6" s="4"/>
      <c r="V6" s="1" t="s">
        <v>30</v>
      </c>
    </row>
    <row r="7" spans="1:22" ht="35.25" customHeight="1"/>
    <row r="8" spans="1:22" ht="35.25" customHeight="1">
      <c r="A8" s="3" t="s">
        <v>14</v>
      </c>
      <c r="M8" s="2"/>
      <c r="N8" s="9"/>
      <c r="O8" s="9"/>
      <c r="P8" s="9"/>
      <c r="Q8" s="9"/>
      <c r="R8" s="9"/>
      <c r="T8" s="2"/>
    </row>
    <row r="9" spans="1:22" ht="35.25" customHeight="1">
      <c r="F9" s="66" t="s">
        <v>6</v>
      </c>
      <c r="G9" s="67"/>
      <c r="H9" s="67"/>
      <c r="I9" s="68"/>
      <c r="J9" s="66" t="s">
        <v>7</v>
      </c>
      <c r="K9" s="67"/>
      <c r="L9" s="68"/>
      <c r="M9" s="66" t="s">
        <v>8</v>
      </c>
      <c r="N9" s="68"/>
      <c r="O9" s="66" t="s">
        <v>9</v>
      </c>
      <c r="P9" s="67"/>
      <c r="Q9" s="67"/>
      <c r="R9" s="67"/>
      <c r="S9" s="68"/>
    </row>
    <row r="10" spans="1:22" ht="35.25" customHeight="1">
      <c r="A10" s="69" t="s">
        <v>10</v>
      </c>
      <c r="B10" s="71" t="s">
        <v>25</v>
      </c>
      <c r="C10" s="72"/>
      <c r="D10" s="72"/>
      <c r="E10" s="72"/>
      <c r="F10" s="46"/>
      <c r="G10" s="47"/>
      <c r="H10" s="47"/>
      <c r="I10" s="6" t="s">
        <v>2</v>
      </c>
      <c r="J10" s="48"/>
      <c r="K10" s="49"/>
      <c r="L10" s="50"/>
      <c r="M10" s="62">
        <v>0.1</v>
      </c>
      <c r="N10" s="63"/>
      <c r="O10" s="32">
        <f>ROUNDDOWN(F10*1000*M10,0)</f>
        <v>0</v>
      </c>
      <c r="P10" s="33"/>
      <c r="Q10" s="33"/>
      <c r="R10" s="33"/>
      <c r="S10" s="5" t="s">
        <v>11</v>
      </c>
      <c r="T10" s="2"/>
    </row>
    <row r="11" spans="1:22" ht="35.25" customHeight="1">
      <c r="A11" s="70"/>
      <c r="B11" s="22" t="s">
        <v>18</v>
      </c>
      <c r="C11" s="22"/>
      <c r="D11" s="22"/>
      <c r="E11" s="22"/>
      <c r="F11" s="56"/>
      <c r="G11" s="57"/>
      <c r="H11" s="57"/>
      <c r="I11" s="5" t="s">
        <v>2</v>
      </c>
      <c r="J11" s="51"/>
      <c r="K11" s="52"/>
      <c r="L11" s="53"/>
      <c r="M11" s="62">
        <v>0.25</v>
      </c>
      <c r="N11" s="63"/>
      <c r="O11" s="32">
        <f>ROUNDDOWN(F11*1000*0.25,0)</f>
        <v>0</v>
      </c>
      <c r="P11" s="33"/>
      <c r="Q11" s="33"/>
      <c r="R11" s="33"/>
      <c r="S11" s="5" t="s">
        <v>11</v>
      </c>
    </row>
    <row r="12" spans="1:22" ht="35.25" customHeight="1">
      <c r="A12" s="70"/>
      <c r="B12" s="22" t="s">
        <v>19</v>
      </c>
      <c r="C12" s="22"/>
      <c r="D12" s="22"/>
      <c r="E12" s="22"/>
      <c r="F12" s="58"/>
      <c r="G12" s="59"/>
      <c r="H12" s="59"/>
      <c r="I12" s="59"/>
      <c r="J12" s="59"/>
      <c r="K12" s="59"/>
      <c r="L12" s="59"/>
      <c r="M12" s="59"/>
      <c r="N12" s="60"/>
      <c r="O12" s="54">
        <f>O10+O11</f>
        <v>0</v>
      </c>
      <c r="P12" s="55"/>
      <c r="Q12" s="55"/>
      <c r="R12" s="55"/>
      <c r="S12" s="5" t="s">
        <v>11</v>
      </c>
    </row>
    <row r="13" spans="1:22" ht="35.25" customHeight="1">
      <c r="A13" s="70"/>
      <c r="B13" s="22" t="s">
        <v>20</v>
      </c>
      <c r="C13" s="22"/>
      <c r="D13" s="22"/>
      <c r="E13" s="22"/>
      <c r="F13" s="46"/>
      <c r="G13" s="47"/>
      <c r="H13" s="47"/>
      <c r="I13" s="6" t="s">
        <v>2</v>
      </c>
      <c r="J13" s="48"/>
      <c r="K13" s="49"/>
      <c r="L13" s="49"/>
      <c r="M13" s="49"/>
      <c r="N13" s="49"/>
      <c r="O13" s="49"/>
      <c r="P13" s="49"/>
      <c r="Q13" s="49"/>
      <c r="R13" s="49"/>
      <c r="S13" s="50"/>
    </row>
    <row r="14" spans="1:22" ht="35.25" customHeight="1">
      <c r="A14" s="70"/>
      <c r="B14" s="22" t="s">
        <v>21</v>
      </c>
      <c r="C14" s="22"/>
      <c r="D14" s="22"/>
      <c r="E14" s="22"/>
      <c r="F14" s="54">
        <f>F10+F13</f>
        <v>0</v>
      </c>
      <c r="G14" s="55"/>
      <c r="H14" s="55"/>
      <c r="I14" s="5" t="s">
        <v>2</v>
      </c>
      <c r="J14" s="51"/>
      <c r="K14" s="52"/>
      <c r="L14" s="52"/>
      <c r="M14" s="52"/>
      <c r="N14" s="52"/>
      <c r="O14" s="52"/>
      <c r="P14" s="52"/>
      <c r="Q14" s="52"/>
      <c r="R14" s="52"/>
      <c r="S14" s="53"/>
    </row>
    <row r="15" spans="1:22" ht="35.25" customHeight="1">
      <c r="A15" s="31" t="s">
        <v>12</v>
      </c>
      <c r="B15" s="22" t="s">
        <v>22</v>
      </c>
      <c r="C15" s="22"/>
      <c r="D15" s="22"/>
      <c r="E15" s="22"/>
      <c r="F15" s="56"/>
      <c r="G15" s="57"/>
      <c r="H15" s="57"/>
      <c r="I15" s="5" t="s">
        <v>2</v>
      </c>
      <c r="J15" s="58"/>
      <c r="K15" s="59"/>
      <c r="L15" s="60"/>
      <c r="M15" s="61">
        <v>0.1</v>
      </c>
      <c r="N15" s="61"/>
      <c r="O15" s="32">
        <f>ROUNDDOWN(F15*1000*0.1,0)</f>
        <v>0</v>
      </c>
      <c r="P15" s="33"/>
      <c r="Q15" s="33"/>
      <c r="R15" s="33"/>
      <c r="S15" s="5" t="s">
        <v>11</v>
      </c>
    </row>
    <row r="16" spans="1:22" ht="35.25" customHeight="1">
      <c r="A16" s="31"/>
      <c r="B16" s="34" t="s">
        <v>23</v>
      </c>
      <c r="C16" s="35"/>
      <c r="D16" s="35"/>
      <c r="E16" s="36"/>
      <c r="F16" s="37"/>
      <c r="G16" s="38"/>
      <c r="H16" s="38"/>
      <c r="I16" s="6" t="s">
        <v>2</v>
      </c>
      <c r="J16" s="39" t="s">
        <v>17</v>
      </c>
      <c r="K16" s="40"/>
      <c r="L16" s="41"/>
      <c r="M16" s="42">
        <v>0.25</v>
      </c>
      <c r="N16" s="43"/>
      <c r="O16" s="44">
        <f>IF(F16&gt;1800,"限度額超過！",ROUNDDOWN(F16*1000*0.25,0))</f>
        <v>0</v>
      </c>
      <c r="P16" s="45"/>
      <c r="Q16" s="45"/>
      <c r="R16" s="45"/>
      <c r="S16" s="5" t="s">
        <v>11</v>
      </c>
    </row>
    <row r="17" spans="1:19" ht="20.100000000000001" customHeight="1">
      <c r="A17" s="31"/>
      <c r="B17" s="22" t="s">
        <v>24</v>
      </c>
      <c r="C17" s="22"/>
      <c r="D17" s="22"/>
      <c r="E17" s="22"/>
      <c r="F17" s="23">
        <f>F15+F16</f>
        <v>0</v>
      </c>
      <c r="G17" s="24"/>
      <c r="H17" s="24"/>
      <c r="I17" s="25" t="s">
        <v>2</v>
      </c>
      <c r="J17" s="26" t="s">
        <v>26</v>
      </c>
      <c r="K17" s="26"/>
      <c r="L17" s="26"/>
      <c r="M17" s="17"/>
      <c r="N17" s="17"/>
      <c r="O17" s="27">
        <f>IF((O15+O16)&gt;J18,"限度額超過！",O15+O16)</f>
        <v>0</v>
      </c>
      <c r="P17" s="28"/>
      <c r="Q17" s="28"/>
      <c r="R17" s="28"/>
      <c r="S17" s="10" t="s">
        <v>11</v>
      </c>
    </row>
    <row r="18" spans="1:19" ht="20.100000000000001" customHeight="1">
      <c r="A18" s="31"/>
      <c r="B18" s="22"/>
      <c r="C18" s="22"/>
      <c r="D18" s="22"/>
      <c r="E18" s="22"/>
      <c r="F18" s="24"/>
      <c r="G18" s="24"/>
      <c r="H18" s="24"/>
      <c r="I18" s="25"/>
      <c r="J18" s="12">
        <f>ROUNDDOWN(F14*1000*0.05,0)</f>
        <v>0</v>
      </c>
      <c r="K18" s="12"/>
      <c r="L18" s="12"/>
      <c r="M18" s="17"/>
      <c r="N18" s="17"/>
      <c r="O18" s="29"/>
      <c r="P18" s="30"/>
      <c r="Q18" s="30"/>
      <c r="R18" s="30"/>
      <c r="S18" s="11"/>
    </row>
    <row r="19" spans="1:19" ht="34.5" customHeight="1">
      <c r="A19" s="13" t="s">
        <v>15</v>
      </c>
      <c r="B19" s="13"/>
      <c r="C19" s="13"/>
      <c r="D19" s="13"/>
      <c r="E19" s="13"/>
      <c r="F19" s="14" t="s">
        <v>27</v>
      </c>
      <c r="G19" s="15"/>
      <c r="H19" s="15"/>
      <c r="I19" s="16"/>
      <c r="J19" s="13" t="s">
        <v>16</v>
      </c>
      <c r="K19" s="13"/>
      <c r="L19" s="13"/>
      <c r="M19" s="17"/>
      <c r="N19" s="17"/>
      <c r="O19" s="14" t="s">
        <v>28</v>
      </c>
      <c r="P19" s="15"/>
      <c r="Q19" s="15"/>
      <c r="R19" s="15"/>
      <c r="S19" s="16"/>
    </row>
    <row r="20" spans="1:19" ht="34.5" customHeight="1">
      <c r="A20" s="13"/>
      <c r="B20" s="13"/>
      <c r="C20" s="13"/>
      <c r="D20" s="13"/>
      <c r="E20" s="13"/>
      <c r="F20" s="18">
        <f>F14+F17</f>
        <v>0</v>
      </c>
      <c r="G20" s="19"/>
      <c r="H20" s="19"/>
      <c r="I20" s="7" t="s">
        <v>2</v>
      </c>
      <c r="J20" s="13"/>
      <c r="K20" s="13"/>
      <c r="L20" s="13"/>
      <c r="M20" s="17"/>
      <c r="N20" s="17"/>
      <c r="O20" s="20">
        <f>IF((O12+O17)&gt;50000000,"限度額超過！",O12+O17)</f>
        <v>0</v>
      </c>
      <c r="P20" s="21"/>
      <c r="Q20" s="21"/>
      <c r="R20" s="21"/>
      <c r="S20" s="7" t="s">
        <v>11</v>
      </c>
    </row>
  </sheetData>
  <mergeCells count="53">
    <mergeCell ref="A3:S3"/>
    <mergeCell ref="D6:F6"/>
    <mergeCell ref="K6:M6"/>
    <mergeCell ref="P6:R6"/>
    <mergeCell ref="M10:N10"/>
    <mergeCell ref="F9:I9"/>
    <mergeCell ref="J9:L9"/>
    <mergeCell ref="M9:N9"/>
    <mergeCell ref="O9:S9"/>
    <mergeCell ref="A10:A14"/>
    <mergeCell ref="B10:E10"/>
    <mergeCell ref="F10:H10"/>
    <mergeCell ref="J10:L10"/>
    <mergeCell ref="B11:E11"/>
    <mergeCell ref="F11:H11"/>
    <mergeCell ref="J11:L11"/>
    <mergeCell ref="M11:N11"/>
    <mergeCell ref="O11:R11"/>
    <mergeCell ref="B12:E12"/>
    <mergeCell ref="F12:N12"/>
    <mergeCell ref="O12:R12"/>
    <mergeCell ref="O10:R10"/>
    <mergeCell ref="O15:R15"/>
    <mergeCell ref="B16:E16"/>
    <mergeCell ref="F16:H16"/>
    <mergeCell ref="J16:L16"/>
    <mergeCell ref="M16:N16"/>
    <mergeCell ref="O16:R16"/>
    <mergeCell ref="B13:E13"/>
    <mergeCell ref="F13:H13"/>
    <mergeCell ref="J13:S14"/>
    <mergeCell ref="B14:E14"/>
    <mergeCell ref="F14:H14"/>
    <mergeCell ref="B15:E15"/>
    <mergeCell ref="F15:H15"/>
    <mergeCell ref="J15:L15"/>
    <mergeCell ref="M15:N15"/>
    <mergeCell ref="S17:S18"/>
    <mergeCell ref="J18:L18"/>
    <mergeCell ref="A19:E20"/>
    <mergeCell ref="F19:I19"/>
    <mergeCell ref="J19:L20"/>
    <mergeCell ref="M19:N20"/>
    <mergeCell ref="O19:S19"/>
    <mergeCell ref="F20:H20"/>
    <mergeCell ref="O20:R20"/>
    <mergeCell ref="B17:E18"/>
    <mergeCell ref="F17:H18"/>
    <mergeCell ref="I17:I18"/>
    <mergeCell ref="J17:L17"/>
    <mergeCell ref="M17:N18"/>
    <mergeCell ref="O17:R18"/>
    <mergeCell ref="A15:A18"/>
  </mergeCells>
  <phoneticPr fontId="3"/>
  <dataValidations count="1">
    <dataValidation type="list" showInputMessage="1" showErrorMessage="1" sqref="N8:R8" xr:uid="{FD44158E-BE06-475E-AD59-4F108D3FDCD5}">
      <formula1>"　,土地・建物取得,DX,土地・建物取得、国内回帰,その他"</formula1>
    </dataValidation>
  </dataValidation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船木 宣孝</dc:creator>
  <cp:lastModifiedBy>船木 宣孝</cp:lastModifiedBy>
  <cp:lastPrinted>2023-11-08T00:47:56Z</cp:lastPrinted>
  <dcterms:created xsi:type="dcterms:W3CDTF">2015-06-05T18:19:34Z</dcterms:created>
  <dcterms:modified xsi:type="dcterms:W3CDTF">2023-11-08T01:11:19Z</dcterms:modified>
</cp:coreProperties>
</file>