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⑪予算及び決算の回答・公表・照会\・地方公共団体財政状況等（財政状況一覧表）H17～\【R3.2.22調査】財政状況資料集（令和元年度決算）\町提出\"/>
    </mc:Choice>
  </mc:AlternateContent>
  <bookViews>
    <workbookView xWindow="0" yWindow="0" windowWidth="20490" windowHeight="6780" firstSheet="3" activeTab="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l="1"/>
  <c r="AF88" i="12"/>
  <c r="AU88" i="12"/>
  <c r="AP88" i="12"/>
  <c r="DB102" i="12" l="1"/>
  <c r="CW102" i="12"/>
  <c r="CR102" i="12"/>
  <c r="AP23" i="12" l="1"/>
  <c r="AA23" i="12"/>
  <c r="V23" i="12"/>
  <c r="Q23" i="12"/>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W36" i="10"/>
  <c r="BW37" i="10" s="1"/>
  <c r="BW38" i="10" s="1"/>
  <c r="BW39" i="10" s="1"/>
  <c r="CO34" i="10" s="1"/>
  <c r="CO35" i="10" s="1"/>
  <c r="CO36" i="10" s="1"/>
  <c r="BE36" i="10"/>
  <c r="AM36" i="10"/>
  <c r="U36" i="10"/>
  <c r="C36" i="10"/>
  <c r="BW35" i="10"/>
  <c r="BE35" i="10"/>
  <c r="AM35" i="10"/>
  <c r="U35" i="10"/>
  <c r="C35"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<sst xmlns="http://schemas.openxmlformats.org/spreadsheetml/2006/main" count="1107" uniqueCount="601">
  <si>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</si>
  <si>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</si>
  <si>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</si>
  <si>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</si>
  <si>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</si>
  <si>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</si>
  <si>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</si>
  <si>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</si>
  <si>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</si>
  <si>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</si>
  <si>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</si>
  <si>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</si>
  <si>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</si>
  <si>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</si>
  <si>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</si>
  <si>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</si>
  <si>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</si>
  <si>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</si>
  <si>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</si>
  <si>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</si>
  <si>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</si>
  <si>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</si>
  <si>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</si>
  <si>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</si>
  <si>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</si>
  <si>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</si>
  <si>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</si>
  <si>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</si>
  <si>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</si>
  <si>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</si>
  <si>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</si>
  <si>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</si>
  <si>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</si>
  <si>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</si>
  <si>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</si>
  <si>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</si>
  <si>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</si>
  <si>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</si>
  <si>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</si>
  <si>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</si>
  <si>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</si>
  <si>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</si>
  <si>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</si>
  <si>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</si>
  <si>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</si>
  <si>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</si>
  <si>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</si>
  <si>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</si>
  <si>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</si>
  <si>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</si>
  <si>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</si>
  <si>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</si>
  <si>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</si>
  <si>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</si>
  <si>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</si>
  <si>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</si>
  <si>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</si>
  <si>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</si>
  <si>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</si>
  <si>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</si>
  <si>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</si>
  <si>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</si>
  <si>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</si>
  <si>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</si>
  <si>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</si>
  <si>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</si>
  <si>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</si>
  <si>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</si>
  <si>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</si>
  <si>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</si>
  <si>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</si>
  <si>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</si>
  <si>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</si>
  <si>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</si>
  <si>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</si>
  <si>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</si>
  <si>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</si>
  <si>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</si>
  <si>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</si>
  <si>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</si>
  <si>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</si>
  <si>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</si>
  <si>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</si>
  <si>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</si>
  <si>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</si>
  <si>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</si>
  <si>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</si>
  <si>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</si>
  <si>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</si>
  <si>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</si>
  <si>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</si>
  <si>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</si>
  <si>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</si>
  <si>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</si>
  <si>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</si>
  <si>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</si>
  <si>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</si>
  <si>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</si>
  <si>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</si>
  <si>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</si>
  <si>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湯梨浜町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</si>
  <si>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</si>
  <si>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</si>
  <si>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</si>
  <si>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</si>
  <si>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</si>
  <si>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</si>
  <si>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</si>
  <si>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</si>
  <si>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</si>
  <si>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</si>
  <si>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</si>
  <si>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</si>
  <si>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</si>
  <si>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</si>
  <si>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</si>
  <si>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</si>
  <si>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</si>
  <si>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</si>
  <si>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</si>
  <si>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</si>
  <si>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</si>
  <si>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</si>
  <si>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</si>
  <si>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</si>
  <si>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</si>
  <si>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</si>
  <si>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</si>
  <si>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</si>
  <si>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</si>
  <si>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</si>
  <si>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</si>
  <si>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</si>
  <si>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</si>
  <si>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</si>
  <si>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</si>
  <si>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</si>
  <si>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</si>
  <si>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</si>
  <si>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</si>
  <si>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</si>
  <si>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</si>
  <si>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</si>
  <si>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</si>
  <si>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</si>
  <si>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</si>
  <si>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</si>
  <si>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</si>
  <si>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</si>
  <si>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</si>
  <si>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</si>
  <si>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</si>
  <si>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</si>
  <si>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</si>
  <si>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</si>
  <si>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</si>
  <si>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</si>
  <si>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</si>
  <si>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</si>
  <si>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</si>
  <si>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</si>
  <si>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</si>
  <si>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</si>
  <si>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</si>
  <si>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</si>
  <si>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</si>
  <si>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</si>
  <si>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</si>
  <si>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</si>
  <si>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</si>
  <si>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</si>
  <si>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</si>
  <si>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</si>
  <si>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</si>
  <si>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</si>
  <si>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</si>
  <si>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</si>
  <si>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</si>
  <si>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</si>
  <si>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</si>
  <si>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</si>
  <si>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</si>
  <si>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</si>
  <si>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</si>
  <si>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</si>
  <si>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</si>
  <si>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</si>
  <si>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</si>
  <si>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</si>
  <si>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</si>
  <si>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</si>
  <si>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</si>
  <si>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</si>
  <si>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</si>
  <si>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</si>
  <si>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</si>
  <si>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</si>
  <si>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</si>
  <si>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</si>
  <si>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</si>
  <si>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</si>
  <si>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</si>
  <si>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</si>
  <si>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</si>
  <si>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</si>
  <si>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</si>
  <si>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</si>
  <si>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</si>
  <si>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</si>
  <si>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</si>
  <si>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</si>
  <si>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</si>
  <si>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</si>
  <si>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</si>
  <si>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</si>
  <si>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鳥取県湯梨浜町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</si>
  <si>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</si>
  <si>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</si>
  <si>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</si>
  <si>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</si>
  <si>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</si>
  <si>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</si>
  <si>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</si>
  <si>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</si>
  <si>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</si>
  <si>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</si>
  <si>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</si>
  <si>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</si>
  <si>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</si>
  <si>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</si>
  <si>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</si>
  <si>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</si>
  <si>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</si>
  <si>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</si>
  <si>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</si>
  <si>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</si>
  <si>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</si>
  <si>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</si>
  <si>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</si>
  <si>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</si>
  <si>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</si>
  <si>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</si>
  <si>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</si>
  <si>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</si>
  <si>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</si>
  <si>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</si>
  <si>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</si>
  <si>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</si>
  <si>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</si>
  <si>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</si>
  <si>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</si>
  <si>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</si>
  <si>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</si>
  <si>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</si>
  <si>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</si>
  <si>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</si>
  <si>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</si>
  <si>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</si>
  <si>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</si>
  <si>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</si>
  <si>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</si>
  <si>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</si>
  <si>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</si>
  <si>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</si>
  <si>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</si>
  <si>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</si>
  <si>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</si>
  <si>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</si>
  <si>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</si>
  <si>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</si>
  <si>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</si>
  <si>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</si>
  <si>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</si>
  <si>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</si>
  <si>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</si>
  <si>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</si>
  <si>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</si>
  <si>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</si>
  <si>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</si>
  <si>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</si>
  <si>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</si>
  <si>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</si>
  <si>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</si>
  <si>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</si>
  <si>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</si>
  <si>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</si>
  <si>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</si>
  <si>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</si>
  <si>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</si>
  <si>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</si>
  <si>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</si>
  <si>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</si>
  <si>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</si>
  <si>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</si>
  <si>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</si>
  <si>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</si>
  <si>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</si>
  <si>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</si>
  <si>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</si>
  <si>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</si>
  <si>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</si>
  <si>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</si>
  <si>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</si>
  <si>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</si>
  <si>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</si>
  <si>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</si>
  <si>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</si>
  <si>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</si>
  <si>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</si>
  <si>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</si>
  <si>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</si>
  <si>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</si>
  <si>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</si>
  <si>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</si>
  <si>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</si>
  <si>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</si>
  <si>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</si>
  <si>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</si>
  <si>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</si>
  <si>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</si>
  <si>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</si>
  <si>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</si>
  <si>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</si>
  <si>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</si>
  <si>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</si>
  <si>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</si>
  <si>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</si>
  <si>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</si>
  <si>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</si>
  <si>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</si>
  <si>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</si>
  <si>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</si>
  <si>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</si>
  <si>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</si>
  <si>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</si>
  <si>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</si>
  <si>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</si>
  <si>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</si>
  <si>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</si>
  <si>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</si>
  <si>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</si>
  <si>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</si>
  <si>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</si>
  <si>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</si>
  <si>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</si>
  <si>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</si>
  <si>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</si>
  <si>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</si>
  <si>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</si>
  <si>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</si>
  <si>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</si>
  <si>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</si>
  <si>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</si>
  <si>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</si>
  <si>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</si>
  <si>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</si>
  <si>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</si>
  <si>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</si>
  <si>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</si>
  <si>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</si>
  <si>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</si>
  <si>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</si>
  <si>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</si>
  <si>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</si>
  <si>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</si>
  <si>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</si>
  <si>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</si>
  <si>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</si>
  <si>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</si>
  <si>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鳥取県湯梨浜町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</si>
  <si>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</si>
  <si>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</si>
  <si>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</si>
  <si>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</si>
  <si>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</si>
  <si>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</si>
  <si>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</si>
  <si>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</si>
  <si>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</si>
  <si>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</si>
  <si>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</si>
  <si>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</si>
  <si>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</si>
  <si>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</si>
  <si>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</si>
  <si>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</si>
  <si>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</si>
  <si>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</si>
  <si>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</si>
  <si>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</si>
  <si>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</si>
  <si>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高齢者及び障がい者住宅整備資金貸付事業特別会計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</si>
  <si>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</si>
  <si>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</si>
  <si>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</si>
  <si>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</si>
  <si>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</si>
  <si>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</si>
  <si>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</si>
  <si>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</si>
  <si>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</si>
  <si>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</si>
  <si>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</si>
  <si>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</si>
  <si>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</si>
  <si>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</si>
  <si>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</si>
  <si>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</si>
  <si>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</si>
  <si>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</si>
  <si>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国民宿舎事業特別会計</t>
    <phoneticPr fontId="5"/>
  </si>
  <si>
    <t>法適用企業</t>
    <phoneticPr fontId="5"/>
  </si>
  <si>
    <t>下水道事業特別会計</t>
    <phoneticPr fontId="5"/>
  </si>
  <si>
    <t>-</t>
    <phoneticPr fontId="5"/>
  </si>
  <si>
    <t>法非適用企業</t>
    <phoneticPr fontId="5"/>
  </si>
  <si>
    <t>農業集落排水処理事業特別会計</t>
    <phoneticPr fontId="5"/>
  </si>
  <si>
    <t>-</t>
    <phoneticPr fontId="5"/>
  </si>
  <si>
    <t>法非適用企業</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</si>
  <si>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</si>
  <si>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</si>
  <si>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</si>
  <si>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</si>
  <si>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</si>
  <si>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</si>
  <si>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</si>
  <si>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</si>
  <si>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</si>
  <si>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</si>
  <si>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</si>
  <si>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</si>
  <si>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</si>
  <si>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</si>
  <si>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</si>
  <si>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</si>
  <si>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</si>
  <si>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</si>
  <si>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</si>
  <si>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</si>
  <si>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</si>
  <si>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</si>
  <si>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</si>
  <si>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</si>
  <si>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</si>
  <si>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</si>
  <si>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</si>
  <si>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</si>
  <si>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</si>
  <si>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</si>
  <si>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</si>
  <si>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</si>
  <si>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</si>
  <si>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</si>
  <si>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</si>
  <si>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</si>
  <si>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</si>
  <si>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</si>
  <si>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</si>
  <si>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</si>
  <si>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</si>
  <si>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</si>
  <si>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</si>
  <si>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</si>
  <si>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</si>
  <si>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</si>
  <si>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</si>
  <si>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</si>
  <si>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</si>
  <si>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</si>
  <si>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</si>
  <si>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</si>
  <si>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</si>
  <si>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</si>
  <si>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</si>
  <si>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</si>
  <si>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</si>
  <si>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</si>
  <si>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</si>
  <si>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</si>
  <si>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</si>
  <si>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</si>
  <si>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</si>
  <si>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</si>
  <si>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</si>
  <si>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温泉事業特別会計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</si>
  <si>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</si>
  <si>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</si>
  <si>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</si>
  <si>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</si>
  <si>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</si>
  <si>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</si>
  <si>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</si>
  <si>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</si>
  <si>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</si>
  <si>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</si>
  <si>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</si>
  <si>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</si>
  <si>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</si>
  <si>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</si>
  <si>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</si>
  <si>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</si>
  <si>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</si>
  <si>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</si>
  <si>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</si>
  <si>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</si>
  <si>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</si>
  <si>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</si>
  <si>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</si>
  <si>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</si>
  <si>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</si>
  <si>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</si>
  <si>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</si>
  <si>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</si>
  <si>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</si>
  <si>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</si>
  <si>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</si>
  <si>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</si>
  <si>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</si>
  <si>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</si>
  <si>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</si>
  <si>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</si>
  <si>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</si>
  <si>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</si>
  <si>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</si>
  <si>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</si>
  <si>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</si>
  <si>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</si>
  <si>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</si>
  <si>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</si>
  <si>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</si>
  <si>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</si>
  <si>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</si>
  <si>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</si>
  <si>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</si>
  <si>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</si>
  <si>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</si>
  <si>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</si>
  <si>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</si>
  <si>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</si>
  <si>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</si>
  <si>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</si>
  <si>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</si>
  <si>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</si>
  <si>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</si>
  <si>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</si>
  <si>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</si>
  <si>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</si>
  <si>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</si>
  <si>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</si>
  <si>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</si>
  <si>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</si>
  <si>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</si>
  <si>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</si>
  <si>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</si>
  <si>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</si>
  <si>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</si>
  <si>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</si>
  <si>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</si>
  <si>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</si>
  <si>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</si>
  <si>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</si>
  <si>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</si>
  <si>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</si>
  <si>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</si>
  <si>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</si>
  <si>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</si>
  <si>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</si>
  <si>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</si>
  <si>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</si>
  <si>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0.72</t>
  </si>
  <si>
    <t>水道事業会計</t>
  </si>
  <si>
    <t>一般会計</t>
  </si>
  <si>
    <t>介護保険特別会計</t>
  </si>
  <si>
    <t>国民健康保険事業特別会計</t>
  </si>
  <si>
    <t>温泉事業特別会計</t>
  </si>
  <si>
    <t>国民宿舎事業特別会計</t>
  </si>
  <si>
    <t>▲ 0.03</t>
  </si>
  <si>
    <t>後期高齢者医療特別会計</t>
  </si>
  <si>
    <t>住宅新築資金等貸付事業特別会計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</si>
  <si>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</si>
  <si>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</si>
  <si>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</si>
  <si>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</si>
  <si>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</si>
  <si>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</si>
  <si>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</si>
  <si>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</si>
  <si>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</si>
  <si>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</si>
  <si>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鳥取中部ふるさと広域連合</t>
    <rPh sb="0" eb="2">
      <t>トットリ</t>
    </rPh>
    <rPh sb="2" eb="4">
      <t>チュウブ</t>
    </rPh>
    <rPh sb="8" eb="10">
      <t>コウイキ</t>
    </rPh>
    <rPh sb="10" eb="12">
      <t>レンゴウ</t>
    </rPh>
    <phoneticPr fontId="2"/>
  </si>
  <si>
    <t>鳥取県後期高齢者医療広域連合</t>
    <rPh sb="0" eb="3">
      <t>トットリケン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</si>
  <si>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</si>
  <si>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交通災害共済事業特別会計</t>
    <rPh sb="0" eb="2">
      <t>コウツウ</t>
    </rPh>
    <rPh sb="2" eb="4">
      <t>サイガイ</t>
    </rPh>
    <rPh sb="4" eb="6">
      <t>キョウサイ</t>
    </rPh>
    <rPh sb="6" eb="8">
      <t>ジギョウ</t>
    </rPh>
    <rPh sb="8" eb="10">
      <t>トクベツ</t>
    </rPh>
    <rPh sb="10" eb="12">
      <t>カイケイ</t>
    </rPh>
    <phoneticPr fontId="2"/>
  </si>
  <si>
    <t>後期高齢者医療特別会計</t>
    <rPh sb="0" eb="2">
      <t>コウキ</t>
    </rPh>
    <rPh sb="2" eb="5">
      <t>コウレイシャ</t>
    </rPh>
    <rPh sb="5" eb="7">
      <t>イリョウ</t>
    </rPh>
    <rPh sb="7" eb="9">
      <t>トクベツ</t>
    </rPh>
    <rPh sb="9" eb="11">
      <t>カイケイ</t>
    </rPh>
    <phoneticPr fontId="2"/>
  </si>
  <si>
    <t>鳥取県町村総合事務組合</t>
    <rPh sb="0" eb="3">
      <t>トットリケン</t>
    </rPh>
    <rPh sb="3" eb="5">
      <t>チョウソン</t>
    </rPh>
    <rPh sb="5" eb="7">
      <t>ソウゴウ</t>
    </rPh>
    <rPh sb="7" eb="9">
      <t>ジム</t>
    </rPh>
    <rPh sb="9" eb="11">
      <t>クミアイ</t>
    </rPh>
    <phoneticPr fontId="2"/>
  </si>
  <si>
    <t>湯梨浜町土地開発公社</t>
    <rPh sb="0" eb="4">
      <t>ユリハマチョウ</t>
    </rPh>
    <rPh sb="4" eb="6">
      <t>トチ</t>
    </rPh>
    <rPh sb="6" eb="8">
      <t>カイハツ</t>
    </rPh>
    <rPh sb="8" eb="10">
      <t>コウシャ</t>
    </rPh>
    <phoneticPr fontId="2"/>
  </si>
  <si>
    <t>ゆりはま温泉公社</t>
    <rPh sb="4" eb="6">
      <t>オンセン</t>
    </rPh>
    <rPh sb="6" eb="8">
      <t>コウシャ</t>
    </rPh>
    <phoneticPr fontId="2"/>
  </si>
  <si>
    <t>鳥取中央有線放送</t>
    <rPh sb="0" eb="2">
      <t>トットリ</t>
    </rPh>
    <rPh sb="2" eb="4">
      <t>チュウオウ</t>
    </rPh>
    <rPh sb="4" eb="6">
      <t>ユウセン</t>
    </rPh>
    <rPh sb="6" eb="8">
      <t>ホウソウ</t>
    </rPh>
    <phoneticPr fontId="2"/>
  </si>
  <si>
    <t>-</t>
    <phoneticPr fontId="2"/>
  </si>
  <si>
    <t>-</t>
    <phoneticPr fontId="2"/>
  </si>
  <si>
    <t>中部ふるさと市町村圏振興事業特別会計</t>
    <rPh sb="0" eb="2">
      <t>チュウブ</t>
    </rPh>
    <rPh sb="6" eb="9">
      <t>シチョウソン</t>
    </rPh>
    <rPh sb="9" eb="10">
      <t>ケン</t>
    </rPh>
    <rPh sb="10" eb="12">
      <t>シンコウ</t>
    </rPh>
    <rPh sb="12" eb="14">
      <t>ジギョウ</t>
    </rPh>
    <rPh sb="14" eb="16">
      <t>トクベツ</t>
    </rPh>
    <rPh sb="16" eb="18">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</si>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</sst>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CBE5-48DD-A54D-086FDE64CC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47305</c:v>
                </c:pt>
                <c:pt idx="1">
                  <c:v>113208</c:v>
                </c:pt>
                <c:pt idx="2">
                  <c:v>122932</c:v>
                </c:pt>
                <c:pt idx="3">
                  <c:v>178657</c:v>
                </c:pt>
                <c:pt idx="4">
                  <c:v>74424</c:v>
                </c:pt>
              </c:numCache>
            </c:numRef>
          </c:val>
          <c:smooth val="0"/>
          <c:extLst>
            <c:ext xmlns:c16="http://schemas.microsoft.com/office/drawing/2014/chart" uri="{C3380CC4-5D6E-409C-BE32-E72D297353CC}">
              <c16:uniqueId val="{00000001-CBE5-48DD-A54D-086FDE64CC8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4.7300000000000004</c:v>
                </c:pt>
                <c:pt idx="1">
                  <c:v>5.57</c:v>
                </c:pt>
                <c:pt idx="2">
                  <c:v>4.6500000000000004</c:v>
                </c:pt>
                <c:pt idx="3">
                  <c:v>3.37</c:v>
                </c:pt>
                <c:pt idx="4">
                  <c:v>3.87</c:v>
                </c:pt>
              </c:numCache>
            </c:numRef>
          </c:val>
          <c:extLst>
            <c:ext xmlns:c16="http://schemas.microsoft.com/office/drawing/2014/chart" uri="{C3380CC4-5D6E-409C-BE32-E72D297353CC}">
              <c16:uniqueId val="{00000000-6BF1-4E10-B7C6-9E459B0845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50.51</c:v>
                </c:pt>
                <c:pt idx="1">
                  <c:v>48.89</c:v>
                </c:pt>
                <c:pt idx="2">
                  <c:v>46.7</c:v>
                </c:pt>
                <c:pt idx="3">
                  <c:v>42.39</c:v>
                </c:pt>
                <c:pt idx="4">
                  <c:v>40.57</c:v>
                </c:pt>
              </c:numCache>
            </c:numRef>
          </c:val>
          <c:extLst>
            <c:ext xmlns:c16="http://schemas.microsoft.com/office/drawing/2014/chart" uri="{C3380CC4-5D6E-409C-BE32-E72D297353CC}">
              <c16:uniqueId val="{00000001-6BF1-4E10-B7C6-9E459B08456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5.65</c:v>
                </c:pt>
                <c:pt idx="1">
                  <c:v>0.38</c:v>
                </c:pt>
                <c:pt idx="2">
                  <c:v>0.75</c:v>
                </c:pt>
                <c:pt idx="3">
                  <c:v>-0.72</c:v>
                </c:pt>
                <c:pt idx="4">
                  <c:v>2.17</c:v>
                </c:pt>
              </c:numCache>
            </c:numRef>
          </c:val>
          <c:smooth val="0"/>
          <c:extLst>
            <c:ext xmlns:c16="http://schemas.microsoft.com/office/drawing/2014/chart" uri="{C3380CC4-5D6E-409C-BE32-E72D297353CC}">
              <c16:uniqueId val="{00000002-6BF1-4E10-B7C6-9E459B08456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0.57999999999999996</c:v>
                </c:pt>
                <c:pt idx="8">
                  <c:v>#N/A</c:v>
                </c:pt>
                <c:pt idx="9">
                  <c:v>0</c:v>
                </c:pt>
              </c:numCache>
            </c:numRef>
          </c:val>
          <c:extLst>
            <c:ext xmlns:c16="http://schemas.microsoft.com/office/drawing/2014/chart" uri="{C3380CC4-5D6E-409C-BE32-E72D297353CC}">
              <c16:uniqueId val="{00000000-83E1-4443-A536-C531AFDC66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E1-4443-A536-C531AFDC667E}"/>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3E1-4443-A536-C531AFDC667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3E1-4443-A536-C531AFDC667E}"/>
            </c:ext>
          </c:extLst>
        </c:ser>
        <c:ser>
          <c:idx val="4"/>
          <c:order val="4"/>
          <c:tx>
            <c:strRef>
              <c:f>データシート!$A$31</c:f>
              <c:strCache>
                <c:ptCount val="1"/>
                <c:pt idx="0">
                  <c:v>国民宿舎事業特別会計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0.03</c:v>
                </c:pt>
                <c:pt idx="1">
                  <c:v>#N/A</c:v>
                </c:pt>
                <c:pt idx="2">
                  <c:v>#N/A</c:v>
                </c:pt>
                <c:pt idx="3">
                  <c:v>0.39</c:v>
                </c:pt>
                <c:pt idx="4">
                  <c:v>#N/A</c:v>
                </c:pt>
                <c:pt idx="5">
                  <c:v>0.26</c:v>
                </c:pt>
                <c:pt idx="6">
                  <c:v>#N/A</c:v>
                </c:pt>
                <c:pt idx="7">
                  <c:v>0.18</c:v>
                </c:pt>
                <c:pt idx="8">
                  <c:v>#N/A</c:v>
                </c:pt>
                <c:pt idx="9">
                  <c:v>0.06</c:v>
                </c:pt>
              </c:numCache>
            </c:numRef>
          </c:val>
          <c:extLst>
            <c:ext xmlns:c16="http://schemas.microsoft.com/office/drawing/2014/chart" uri="{C3380CC4-5D6E-409C-BE32-E72D297353CC}">
              <c16:uniqueId val="{00000004-83E1-4443-A536-C531AFDC667E}"/>
            </c:ext>
          </c:extLst>
        </c:ser>
        <c:ser>
          <c:idx val="5"/>
          <c:order val="5"/>
          <c:tx>
            <c:strRef>
              <c:f>データシート!$A$32</c:f>
              <c:strCache>
                <c:ptCount val="1"/>
                <c:pt idx="0">
                  <c:v>温泉事業特別会計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0.03</c:v>
                </c:pt>
                <c:pt idx="4">
                  <c:v>#N/A</c:v>
                </c:pt>
                <c:pt idx="5">
                  <c:v>0.03</c:v>
                </c:pt>
                <c:pt idx="6">
                  <c:v>#N/A</c:v>
                </c:pt>
                <c:pt idx="7">
                  <c:v>0.03</c:v>
                </c:pt>
                <c:pt idx="8">
                  <c:v>#N/A</c:v>
                </c:pt>
                <c:pt idx="9">
                  <c:v>0.08</c:v>
                </c:pt>
              </c:numCache>
            </c:numRef>
          </c:val>
          <c:extLst>
            <c:ext xmlns:c16="http://schemas.microsoft.com/office/drawing/2014/chart" uri="{C3380CC4-5D6E-409C-BE32-E72D297353CC}">
              <c16:uniqueId val="{00000005-83E1-4443-A536-C531AFDC667E}"/>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1.03</c:v>
                </c:pt>
                <c:pt idx="2">
                  <c:v>#N/A</c:v>
                </c:pt>
                <c:pt idx="3">
                  <c:v>1.4</c:v>
                </c:pt>
                <c:pt idx="4">
                  <c:v>#N/A</c:v>
                </c:pt>
                <c:pt idx="5">
                  <c:v>0.13</c:v>
                </c:pt>
                <c:pt idx="6">
                  <c:v>#N/A</c:v>
                </c:pt>
                <c:pt idx="7">
                  <c:v>0.04</c:v>
                </c:pt>
                <c:pt idx="8">
                  <c:v>#N/A</c:v>
                </c:pt>
                <c:pt idx="9">
                  <c:v>0.14000000000000001</c:v>
                </c:pt>
              </c:numCache>
            </c:numRef>
          </c:val>
          <c:extLst>
            <c:ext xmlns:c16="http://schemas.microsoft.com/office/drawing/2014/chart" uri="{C3380CC4-5D6E-409C-BE32-E72D297353CC}">
              <c16:uniqueId val="{00000006-83E1-4443-A536-C531AFDC667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1.1499999999999999</c:v>
                </c:pt>
                <c:pt idx="2">
                  <c:v>#N/A</c:v>
                </c:pt>
                <c:pt idx="3">
                  <c:v>2.39</c:v>
                </c:pt>
                <c:pt idx="4">
                  <c:v>#N/A</c:v>
                </c:pt>
                <c:pt idx="5">
                  <c:v>1.1499999999999999</c:v>
                </c:pt>
                <c:pt idx="6">
                  <c:v>#N/A</c:v>
                </c:pt>
                <c:pt idx="7">
                  <c:v>17.72</c:v>
                </c:pt>
                <c:pt idx="8">
                  <c:v>#N/A</c:v>
                </c:pt>
                <c:pt idx="9">
                  <c:v>1.27</c:v>
                </c:pt>
              </c:numCache>
            </c:numRef>
          </c:val>
          <c:extLst>
            <c:ext xmlns:c16="http://schemas.microsoft.com/office/drawing/2014/chart" uri="{C3380CC4-5D6E-409C-BE32-E72D297353CC}">
              <c16:uniqueId val="{00000007-83E1-4443-A536-C531AFDC667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4.7300000000000004</c:v>
                </c:pt>
                <c:pt idx="2">
                  <c:v>#N/A</c:v>
                </c:pt>
                <c:pt idx="3">
                  <c:v>5.57</c:v>
                </c:pt>
                <c:pt idx="4">
                  <c:v>#N/A</c:v>
                </c:pt>
                <c:pt idx="5">
                  <c:v>4.6500000000000004</c:v>
                </c:pt>
                <c:pt idx="6">
                  <c:v>#N/A</c:v>
                </c:pt>
                <c:pt idx="7">
                  <c:v>3.37</c:v>
                </c:pt>
                <c:pt idx="8">
                  <c:v>#N/A</c:v>
                </c:pt>
                <c:pt idx="9">
                  <c:v>3.86</c:v>
                </c:pt>
              </c:numCache>
            </c:numRef>
          </c:val>
          <c:extLst>
            <c:ext xmlns:c16="http://schemas.microsoft.com/office/drawing/2014/chart" uri="{C3380CC4-5D6E-409C-BE32-E72D297353CC}">
              <c16:uniqueId val="{00000008-83E1-4443-A536-C531AFDC667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6.3</c:v>
                </c:pt>
                <c:pt idx="2">
                  <c:v>#N/A</c:v>
                </c:pt>
                <c:pt idx="3">
                  <c:v>7.07</c:v>
                </c:pt>
                <c:pt idx="4">
                  <c:v>#N/A</c:v>
                </c:pt>
                <c:pt idx="5">
                  <c:v>7.56</c:v>
                </c:pt>
                <c:pt idx="6">
                  <c:v>#N/A</c:v>
                </c:pt>
                <c:pt idx="7">
                  <c:v>7.29</c:v>
                </c:pt>
                <c:pt idx="8">
                  <c:v>#N/A</c:v>
                </c:pt>
                <c:pt idx="9">
                  <c:v>7.82</c:v>
                </c:pt>
              </c:numCache>
            </c:numRef>
          </c:val>
          <c:extLst>
            <c:ext xmlns:c16="http://schemas.microsoft.com/office/drawing/2014/chart" uri="{C3380CC4-5D6E-409C-BE32-E72D297353CC}">
              <c16:uniqueId val="{00000009-83E1-4443-A536-C531AFDC667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1454</c:v>
                </c:pt>
                <c:pt idx="5">
                  <c:v>1346</c:v>
                </c:pt>
                <c:pt idx="8">
                  <c:v>1313</c:v>
                </c:pt>
                <c:pt idx="11">
                  <c:v>1305</c:v>
                </c:pt>
                <c:pt idx="14">
                  <c:v>1216</c:v>
                </c:pt>
              </c:numCache>
            </c:numRef>
          </c:val>
          <c:extLst>
            <c:ext xmlns:c16="http://schemas.microsoft.com/office/drawing/2014/chart" uri="{C3380CC4-5D6E-409C-BE32-E72D297353CC}">
              <c16:uniqueId val="{00000000-2DEE-489F-B403-9031C3671D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DEE-489F-B403-9031C3671D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c:v>
                </c:pt>
                <c:pt idx="3">
                  <c:v>1</c:v>
                </c:pt>
                <c:pt idx="6">
                  <c:v>1</c:v>
                </c:pt>
                <c:pt idx="9">
                  <c:v>1</c:v>
                </c:pt>
                <c:pt idx="12">
                  <c:v>2</c:v>
                </c:pt>
              </c:numCache>
            </c:numRef>
          </c:val>
          <c:extLst>
            <c:ext xmlns:c16="http://schemas.microsoft.com/office/drawing/2014/chart" uri="{C3380CC4-5D6E-409C-BE32-E72D297353CC}">
              <c16:uniqueId val="{00000002-2DEE-489F-B403-9031C3671D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29</c:v>
                </c:pt>
                <c:pt idx="3">
                  <c:v>36</c:v>
                </c:pt>
                <c:pt idx="6">
                  <c:v>35</c:v>
                </c:pt>
                <c:pt idx="9">
                  <c:v>20</c:v>
                </c:pt>
                <c:pt idx="12">
                  <c:v>27</c:v>
                </c:pt>
              </c:numCache>
            </c:numRef>
          </c:val>
          <c:extLst>
            <c:ext xmlns:c16="http://schemas.microsoft.com/office/drawing/2014/chart" uri="{C3380CC4-5D6E-409C-BE32-E72D297353CC}">
              <c16:uniqueId val="{00000003-2DEE-489F-B403-9031C3671D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522</c:v>
                </c:pt>
                <c:pt idx="3">
                  <c:v>645</c:v>
                </c:pt>
                <c:pt idx="6">
                  <c:v>617</c:v>
                </c:pt>
                <c:pt idx="9">
                  <c:v>587</c:v>
                </c:pt>
                <c:pt idx="12">
                  <c:v>562</c:v>
                </c:pt>
              </c:numCache>
            </c:numRef>
          </c:val>
          <c:extLst>
            <c:ext xmlns:c16="http://schemas.microsoft.com/office/drawing/2014/chart" uri="{C3380CC4-5D6E-409C-BE32-E72D297353CC}">
              <c16:uniqueId val="{00000004-2DEE-489F-B403-9031C3671D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EE-489F-B403-9031C3671D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DEE-489F-B403-9031C3671D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1583</c:v>
                </c:pt>
                <c:pt idx="3">
                  <c:v>1381</c:v>
                </c:pt>
                <c:pt idx="6">
                  <c:v>1296</c:v>
                </c:pt>
                <c:pt idx="9">
                  <c:v>1259</c:v>
                </c:pt>
                <c:pt idx="12">
                  <c:v>1072</c:v>
                </c:pt>
              </c:numCache>
            </c:numRef>
          </c:val>
          <c:extLst>
            <c:ext xmlns:c16="http://schemas.microsoft.com/office/drawing/2014/chart" uri="{C3380CC4-5D6E-409C-BE32-E72D297353CC}">
              <c16:uniqueId val="{00000007-2DEE-489F-B403-9031C3671D9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684</c:v>
                </c:pt>
                <c:pt idx="2">
                  <c:v>#N/A</c:v>
                </c:pt>
                <c:pt idx="3">
                  <c:v>#N/A</c:v>
                </c:pt>
                <c:pt idx="4">
                  <c:v>717</c:v>
                </c:pt>
                <c:pt idx="5">
                  <c:v>#N/A</c:v>
                </c:pt>
                <c:pt idx="6">
                  <c:v>#N/A</c:v>
                </c:pt>
                <c:pt idx="7">
                  <c:v>636</c:v>
                </c:pt>
                <c:pt idx="8">
                  <c:v>#N/A</c:v>
                </c:pt>
                <c:pt idx="9">
                  <c:v>#N/A</c:v>
                </c:pt>
                <c:pt idx="10">
                  <c:v>562</c:v>
                </c:pt>
                <c:pt idx="11">
                  <c:v>#N/A</c:v>
                </c:pt>
                <c:pt idx="12">
                  <c:v>#N/A</c:v>
                </c:pt>
                <c:pt idx="13">
                  <c:v>447</c:v>
                </c:pt>
                <c:pt idx="14">
                  <c:v>#N/A</c:v>
                </c:pt>
              </c:numCache>
            </c:numRef>
          </c:val>
          <c:smooth val="0"/>
          <c:extLst>
            <c:ext xmlns:c16="http://schemas.microsoft.com/office/drawing/2014/chart" uri="{C3380CC4-5D6E-409C-BE32-E72D297353CC}">
              <c16:uniqueId val="{00000008-2DEE-489F-B403-9031C3671D9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12910</c:v>
                </c:pt>
                <c:pt idx="5">
                  <c:v>12867</c:v>
                </c:pt>
                <c:pt idx="8">
                  <c:v>13231</c:v>
                </c:pt>
                <c:pt idx="11">
                  <c:v>13189</c:v>
                </c:pt>
                <c:pt idx="14">
                  <c:v>12519</c:v>
                </c:pt>
              </c:numCache>
            </c:numRef>
          </c:val>
          <c:extLst>
            <c:ext xmlns:c16="http://schemas.microsoft.com/office/drawing/2014/chart" uri="{C3380CC4-5D6E-409C-BE32-E72D297353CC}">
              <c16:uniqueId val="{00000000-895C-4D94-A689-39DFC2938E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40</c:v>
                </c:pt>
                <c:pt idx="5">
                  <c:v>29</c:v>
                </c:pt>
                <c:pt idx="8">
                  <c:v>19</c:v>
                </c:pt>
                <c:pt idx="11">
                  <c:v>11</c:v>
                </c:pt>
                <c:pt idx="14">
                  <c:v>3</c:v>
                </c:pt>
              </c:numCache>
            </c:numRef>
          </c:val>
          <c:extLst>
            <c:ext xmlns:c16="http://schemas.microsoft.com/office/drawing/2014/chart" uri="{C3380CC4-5D6E-409C-BE32-E72D297353CC}">
              <c16:uniqueId val="{00000001-895C-4D94-A689-39DFC2938E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5024</c:v>
                </c:pt>
                <c:pt idx="5">
                  <c:v>4617</c:v>
                </c:pt>
                <c:pt idx="8">
                  <c:v>4551</c:v>
                </c:pt>
                <c:pt idx="11">
                  <c:v>4271</c:v>
                </c:pt>
                <c:pt idx="14">
                  <c:v>4103</c:v>
                </c:pt>
              </c:numCache>
            </c:numRef>
          </c:val>
          <c:extLst>
            <c:ext xmlns:c16="http://schemas.microsoft.com/office/drawing/2014/chart" uri="{C3380CC4-5D6E-409C-BE32-E72D297353CC}">
              <c16:uniqueId val="{00000002-895C-4D94-A689-39DFC2938E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95C-4D94-A689-39DFC2938E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95C-4D94-A689-39DFC2938E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98</c:v>
                </c:pt>
                <c:pt idx="3">
                  <c:v>0</c:v>
                </c:pt>
                <c:pt idx="6">
                  <c:v>0</c:v>
                </c:pt>
                <c:pt idx="9">
                  <c:v>0</c:v>
                </c:pt>
                <c:pt idx="12">
                  <c:v>0</c:v>
                </c:pt>
              </c:numCache>
            </c:numRef>
          </c:val>
          <c:extLst>
            <c:ext xmlns:c16="http://schemas.microsoft.com/office/drawing/2014/chart" uri="{C3380CC4-5D6E-409C-BE32-E72D297353CC}">
              <c16:uniqueId val="{00000005-895C-4D94-A689-39DFC2938E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1188</c:v>
                </c:pt>
                <c:pt idx="3">
                  <c:v>923</c:v>
                </c:pt>
                <c:pt idx="6">
                  <c:v>1048</c:v>
                </c:pt>
                <c:pt idx="9">
                  <c:v>1000</c:v>
                </c:pt>
                <c:pt idx="12">
                  <c:v>933</c:v>
                </c:pt>
              </c:numCache>
            </c:numRef>
          </c:val>
          <c:extLst>
            <c:ext xmlns:c16="http://schemas.microsoft.com/office/drawing/2014/chart" uri="{C3380CC4-5D6E-409C-BE32-E72D297353CC}">
              <c16:uniqueId val="{00000006-895C-4D94-A689-39DFC2938E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315</c:v>
                </c:pt>
                <c:pt idx="3">
                  <c:v>299</c:v>
                </c:pt>
                <c:pt idx="6">
                  <c:v>270</c:v>
                </c:pt>
                <c:pt idx="9">
                  <c:v>274</c:v>
                </c:pt>
                <c:pt idx="12">
                  <c:v>322</c:v>
                </c:pt>
              </c:numCache>
            </c:numRef>
          </c:val>
          <c:extLst>
            <c:ext xmlns:c16="http://schemas.microsoft.com/office/drawing/2014/chart" uri="{C3380CC4-5D6E-409C-BE32-E72D297353CC}">
              <c16:uniqueId val="{00000007-895C-4D94-A689-39DFC2938E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4627</c:v>
                </c:pt>
                <c:pt idx="3">
                  <c:v>4652</c:v>
                </c:pt>
                <c:pt idx="6">
                  <c:v>4674</c:v>
                </c:pt>
                <c:pt idx="9">
                  <c:v>4508</c:v>
                </c:pt>
                <c:pt idx="12">
                  <c:v>4036</c:v>
                </c:pt>
              </c:numCache>
            </c:numRef>
          </c:val>
          <c:extLst>
            <c:ext xmlns:c16="http://schemas.microsoft.com/office/drawing/2014/chart" uri="{C3380CC4-5D6E-409C-BE32-E72D297353CC}">
              <c16:uniqueId val="{00000008-895C-4D94-A689-39DFC2938E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c:v>
                </c:pt>
                <c:pt idx="3">
                  <c:v>9</c:v>
                </c:pt>
                <c:pt idx="6">
                  <c:v>8</c:v>
                </c:pt>
                <c:pt idx="9">
                  <c:v>7</c:v>
                </c:pt>
                <c:pt idx="12">
                  <c:v>5</c:v>
                </c:pt>
              </c:numCache>
            </c:numRef>
          </c:val>
          <c:extLst>
            <c:ext xmlns:c16="http://schemas.microsoft.com/office/drawing/2014/chart" uri="{C3380CC4-5D6E-409C-BE32-E72D297353CC}">
              <c16:uniqueId val="{00000009-895C-4D94-A689-39DFC2938E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12049</c:v>
                </c:pt>
                <c:pt idx="3">
                  <c:v>12065</c:v>
                </c:pt>
                <c:pt idx="6">
                  <c:v>12264</c:v>
                </c:pt>
                <c:pt idx="9">
                  <c:v>13026</c:v>
                </c:pt>
                <c:pt idx="12">
                  <c:v>12638</c:v>
                </c:pt>
              </c:numCache>
            </c:numRef>
          </c:val>
          <c:extLst>
            <c:ext xmlns:c16="http://schemas.microsoft.com/office/drawing/2014/chart" uri="{C3380CC4-5D6E-409C-BE32-E72D297353CC}">
              <c16:uniqueId val="{0000000A-895C-4D94-A689-39DFC2938E4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313</c:v>
                </c:pt>
                <c:pt idx="2">
                  <c:v>#N/A</c:v>
                </c:pt>
                <c:pt idx="3">
                  <c:v>#N/A</c:v>
                </c:pt>
                <c:pt idx="4">
                  <c:v>436</c:v>
                </c:pt>
                <c:pt idx="5">
                  <c:v>#N/A</c:v>
                </c:pt>
                <c:pt idx="6">
                  <c:v>#N/A</c:v>
                </c:pt>
                <c:pt idx="7">
                  <c:v>463</c:v>
                </c:pt>
                <c:pt idx="8">
                  <c:v>#N/A</c:v>
                </c:pt>
                <c:pt idx="9">
                  <c:v>#N/A</c:v>
                </c:pt>
                <c:pt idx="10">
                  <c:v>1344</c:v>
                </c:pt>
                <c:pt idx="11">
                  <c:v>#N/A</c:v>
                </c:pt>
                <c:pt idx="12">
                  <c:v>#N/A</c:v>
                </c:pt>
                <c:pt idx="13">
                  <c:v>1308</c:v>
                </c:pt>
                <c:pt idx="14">
                  <c:v>#N/A</c:v>
                </c:pt>
              </c:numCache>
            </c:numRef>
          </c:val>
          <c:smooth val="0"/>
          <c:extLst>
            <c:ext xmlns:c16="http://schemas.microsoft.com/office/drawing/2014/chart" uri="{C3380CC4-5D6E-409C-BE32-E72D297353CC}">
              <c16:uniqueId val="{0000000B-895C-4D94-A689-39DFC2938E4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2861</c:v>
                </c:pt>
                <c:pt idx="1">
                  <c:v>2581</c:v>
                </c:pt>
                <c:pt idx="2">
                  <c:v>2391</c:v>
                </c:pt>
              </c:numCache>
            </c:numRef>
          </c:val>
          <c:extLst>
            <c:ext xmlns:c16="http://schemas.microsoft.com/office/drawing/2014/chart" uri="{C3380CC4-5D6E-409C-BE32-E72D297353CC}">
              <c16:uniqueId val="{00000000-EBFE-43BE-993A-EB6C5D52F58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1148</c:v>
                </c:pt>
                <c:pt idx="1">
                  <c:v>1148</c:v>
                </c:pt>
                <c:pt idx="2">
                  <c:v>1056</c:v>
                </c:pt>
              </c:numCache>
            </c:numRef>
          </c:val>
          <c:extLst>
            <c:ext xmlns:c16="http://schemas.microsoft.com/office/drawing/2014/chart" uri="{C3380CC4-5D6E-409C-BE32-E72D297353CC}">
              <c16:uniqueId val="{00000001-EBFE-43BE-993A-EB6C5D52F58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2160</c:v>
                </c:pt>
                <c:pt idx="1">
                  <c:v>2160</c:v>
                </c:pt>
                <c:pt idx="2">
                  <c:v>2262</c:v>
                </c:pt>
              </c:numCache>
            </c:numRef>
          </c:val>
          <c:extLst>
            <c:ext xmlns:c16="http://schemas.microsoft.com/office/drawing/2014/chart" uri="{C3380CC4-5D6E-409C-BE32-E72D297353CC}">
              <c16:uniqueId val="{00000002-EBFE-43BE-993A-EB6C5D52F58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・元利償還金は、既往債の償還完了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や繰上償還等</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により減少傾向に</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・算入公債費等は、合併特例債事業の償還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増加している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ものの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、既往債の償還完了等により</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、全体としては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減少傾向にある。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・実質公債費比率の分子についても既往債の償還完了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及び繰上償還</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等により、減少傾向にある。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・将来負担額では、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前年度は、新中学校建設事業により地方債現在高は増となったが、本年度は、平成２７年度から実施している繰上償還等により減となった。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・充当可能財源等</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のうち、</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充当可能基金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は減債基金、財政調整基金の残高が減少した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・上記の要因により将来負担比率の分子</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は減少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したが、今後も後世への負担を少しでも軽減するよう、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合併以後の将来負担比率の分子の推移を見図りながら、</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新発債の抑制、交付税算入率の高い起債の効果的な利用及び繰上償還の実施等により、公債費の適正化に努める。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鳥取県湯梨浜町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・ふるさと納税を原資とするふるさと湯梨浜応援基金の積立額が増加し</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た一方、</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歳入予算不足を補うために財政調整基金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及び減債基金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を取崩し全体で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年度からの合併算定替えによる普通交付税の縮減により、歳入不足が生じ、財政調整基金を取り崩して、調整している。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・合併算定替えによる普通交付税が縮減となっていることから、本町の標準財政規模を目安として、歳出の削減に努める。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・ふるさと振興まちづくり基金：地域住民の連帯の強化又は地域の特性を生かしたまちづくりを推進し、もって均衡ある町勢の発展に資する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・ふるさと湯梨浜応援基金　　：教育や子育て支援の向上、次世代に引き継ぐべき地域資源の保全、活用等を図るために寄附金を募り、それを財源に寄附者の湯梨浜町への思いを具体化することによって、多様な人々の参加による個性あふれるふるさとづくりに資す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・定住促進住宅基金　      　：定住促進住宅の大規模修繕その他の整備に必要な経費に充てる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・公共施設等建設基金　　　　：社会福祉施設、社会教育施設、学校、庁舎その他これらに類する施設で町が設置するものの建設事業費に充てる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・ふるさと農村活性化基金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農業用用排水施設等の維持及び強化に係る活動等を推進す</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費に充てる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・ふるさと湯梨浜応援基金　　：寄附金（ふるさと納税）の実績に基づく増加</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・定住促進住宅基金　      　：将来見込まれる大規模修繕等の費用を備えるための増加</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・ふるさと農村活性化基金　　：基金の使途に合致する事業に充当し</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たことによる減少</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・ふるさと振興まちづくり基金：合併特例債償還完了に伴い、随時取崩しての活用予定</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・ふるさと湯梨浜応援基金　　：現状と同様、積立てた翌年度に、全額取崩して活用する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・定住促進住宅基金　      　：大規模修繕等の必要性が生じた時に取崩す</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・公共施設等建設基金　　　　：現状維持を目指す</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ふるさと農村活性化基金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：基金の使途に合致する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事業に充当</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、計画的に取崩す予定</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・前年度剰余金は、繰上償還の原資とし積立を実施せず、また合併算定替えによる普通交付税の縮減による歳入予算不足を補うため取り崩したため、減となった。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・当面の間は、積立金の原資としていた決算剰余金を繰上償還に充当するため、減少していく予定だが、大きな歳入不足が生じないよう歳出削減に努める。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・令和元年度においては、歳入不足が生じ、</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・大規模建設事業が実施が見込まれていることから、公債費の負担増に備えるため、大きな歳入不足が生じないよう歳出削減に努め、現在残高を維持していく。</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16,835
16,732
77.94
10,195,236
9,926,125
227,881
5,893,383
12,638,318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村合併前から類似団体平均値を大幅に下回っているが、合併による財政基盤の強化及び合併後に行っている行財政改革等により、合併後はほぼ同水準で推移している。引き続き、人件費の縮減に努めながらの定員管理、事業の取捨選択や見直し等により投資的経費などの抑制を行い、歳出の削減を図るとともに、地方税の徴収強化等の取り組みを通じて自主財源を確保し、より一層の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74613</xdr:rowOff>
    </xdr:from>
    <xdr:to>
      <xdr:col>23</xdr:col>
      <xdr:colOff>133350</xdr:colOff>
      <xdr:row>44</xdr:row>
      <xdr:rowOff>74613</xdr:rowOff>
    </xdr:to>
    <xdr:cxnSp macro="">
      <xdr:nvCxnSpPr>
        <xdr:cNvPr id="72" name="直線コネクタ 71"/>
        <xdr:cNvCxnSpPr/>
      </xdr:nvCxnSpPr>
      <xdr:spPr>
        <a:xfrm>
          <a:off x="4114800" y="76184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3"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74613</xdr:rowOff>
    </xdr:from>
    <xdr:to>
      <xdr:col>19</xdr:col>
      <xdr:colOff>133350</xdr:colOff>
      <xdr:row>44</xdr:row>
      <xdr:rowOff>74613</xdr:rowOff>
    </xdr:to>
    <xdr:cxnSp macro="">
      <xdr:nvCxnSpPr>
        <xdr:cNvPr id="75" name="直線コネクタ 74"/>
        <xdr:cNvCxnSpPr/>
      </xdr:nvCxnSpPr>
      <xdr:spPr>
        <a:xfrm>
          <a:off x="3225800" y="76184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74613</xdr:rowOff>
    </xdr:from>
    <xdr:to>
      <xdr:col>15</xdr:col>
      <xdr:colOff>82550</xdr:colOff>
      <xdr:row>44</xdr:row>
      <xdr:rowOff>74613</xdr:rowOff>
    </xdr:to>
    <xdr:cxnSp macro="">
      <xdr:nvCxnSpPr>
        <xdr:cNvPr id="78" name="直線コネクタ 77"/>
        <xdr:cNvCxnSpPr/>
      </xdr:nvCxnSpPr>
      <xdr:spPr>
        <a:xfrm>
          <a:off x="2336800" y="76184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74613</xdr:rowOff>
    </xdr:from>
    <xdr:to>
      <xdr:col>11</xdr:col>
      <xdr:colOff>31750</xdr:colOff>
      <xdr:row>44</xdr:row>
      <xdr:rowOff>74613</xdr:rowOff>
    </xdr:to>
    <xdr:cxnSp macro="">
      <xdr:nvCxnSpPr>
        <xdr:cNvPr id="81" name="直線コネクタ 80"/>
        <xdr:cNvCxnSpPr/>
      </xdr:nvCxnSpPr>
      <xdr:spPr>
        <a:xfrm>
          <a:off x="1447800" y="76184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45631</xdr:rowOff>
    </xdr:from>
    <xdr:ext cx="762000" cy="259045"/>
    <xdr:sp macro="" textlink="">
      <xdr:nvSpPr>
        <xdr:cNvPr id="83" name="テキスト ボックス 82"/>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5" name="テキスト ボックス 84"/>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23813</xdr:rowOff>
    </xdr:from>
    <xdr:to>
      <xdr:col>23</xdr:col>
      <xdr:colOff>184150</xdr:colOff>
      <xdr:row>44</xdr:row>
      <xdr:rowOff>125413</xdr:rowOff>
    </xdr:to>
    <xdr:sp macro="" textlink="">
      <xdr:nvSpPr>
        <xdr:cNvPr id="91" name="楕円 90"/>
        <xdr:cNvSpPr/>
      </xdr:nvSpPr>
      <xdr:spPr>
        <a:xfrm>
          <a:off x="49022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91140</xdr:rowOff>
    </xdr:from>
    <xdr:ext cx="762000" cy="259045"/>
    <xdr:sp macro="" textlink="">
      <xdr:nvSpPr>
        <xdr:cNvPr id="92" name="財政力該当値テキスト"/>
        <xdr:cNvSpPr txBox="1"/>
      </xdr:nvSpPr>
      <xdr:spPr>
        <a:xfrm>
          <a:off x="5041900" y="746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23813</xdr:rowOff>
    </xdr:from>
    <xdr:to>
      <xdr:col>19</xdr:col>
      <xdr:colOff>184150</xdr:colOff>
      <xdr:row>44</xdr:row>
      <xdr:rowOff>125413</xdr:rowOff>
    </xdr:to>
    <xdr:sp macro="" textlink="">
      <xdr:nvSpPr>
        <xdr:cNvPr id="93" name="楕円 92"/>
        <xdr:cNvSpPr/>
      </xdr:nvSpPr>
      <xdr:spPr>
        <a:xfrm>
          <a:off x="4064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110190</xdr:rowOff>
    </xdr:from>
    <xdr:ext cx="736600" cy="259045"/>
    <xdr:sp macro="" textlink="">
      <xdr:nvSpPr>
        <xdr:cNvPr id="94" name="テキスト ボックス 93"/>
        <xdr:cNvSpPr txBox="1"/>
      </xdr:nvSpPr>
      <xdr:spPr>
        <a:xfrm>
          <a:off x="3733800" y="7653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23813</xdr:rowOff>
    </xdr:from>
    <xdr:to>
      <xdr:col>15</xdr:col>
      <xdr:colOff>133350</xdr:colOff>
      <xdr:row>44</xdr:row>
      <xdr:rowOff>125413</xdr:rowOff>
    </xdr:to>
    <xdr:sp macro="" textlink="">
      <xdr:nvSpPr>
        <xdr:cNvPr id="95" name="楕円 94"/>
        <xdr:cNvSpPr/>
      </xdr:nvSpPr>
      <xdr:spPr>
        <a:xfrm>
          <a:off x="3175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110190</xdr:rowOff>
    </xdr:from>
    <xdr:ext cx="762000" cy="259045"/>
    <xdr:sp macro="" textlink="">
      <xdr:nvSpPr>
        <xdr:cNvPr id="96" name="テキスト ボックス 95"/>
        <xdr:cNvSpPr txBox="1"/>
      </xdr:nvSpPr>
      <xdr:spPr>
        <a:xfrm>
          <a:off x="2844800" y="765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23813</xdr:rowOff>
    </xdr:from>
    <xdr:to>
      <xdr:col>11</xdr:col>
      <xdr:colOff>82550</xdr:colOff>
      <xdr:row>44</xdr:row>
      <xdr:rowOff>125413</xdr:rowOff>
    </xdr:to>
    <xdr:sp macro="" textlink="">
      <xdr:nvSpPr>
        <xdr:cNvPr id="97" name="楕円 96"/>
        <xdr:cNvSpPr/>
      </xdr:nvSpPr>
      <xdr:spPr>
        <a:xfrm>
          <a:off x="2286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110190</xdr:rowOff>
    </xdr:from>
    <xdr:ext cx="762000" cy="259045"/>
    <xdr:sp macro="" textlink="">
      <xdr:nvSpPr>
        <xdr:cNvPr id="98" name="テキスト ボックス 97"/>
        <xdr:cNvSpPr txBox="1"/>
      </xdr:nvSpPr>
      <xdr:spPr>
        <a:xfrm>
          <a:off x="1955800" y="765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23813</xdr:rowOff>
    </xdr:from>
    <xdr:to>
      <xdr:col>7</xdr:col>
      <xdr:colOff>31750</xdr:colOff>
      <xdr:row>44</xdr:row>
      <xdr:rowOff>125413</xdr:rowOff>
    </xdr:to>
    <xdr:sp macro="" textlink="">
      <xdr:nvSpPr>
        <xdr:cNvPr id="99" name="楕円 98"/>
        <xdr:cNvSpPr/>
      </xdr:nvSpPr>
      <xdr:spPr>
        <a:xfrm>
          <a:off x="1397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110190</xdr:rowOff>
    </xdr:from>
    <xdr:ext cx="762000" cy="259045"/>
    <xdr:sp macro="" textlink="">
      <xdr:nvSpPr>
        <xdr:cNvPr id="100" name="テキスト ボックス 99"/>
        <xdr:cNvSpPr txBox="1"/>
      </xdr:nvSpPr>
      <xdr:spPr>
        <a:xfrm>
          <a:off x="1066800" y="765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・歳入面では地方税が微増した一方、地方交付税等が減少し、歳出面では公債費が減少し、前年に比べて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加した。当面の間、中央公民館泊分館の建設等により、普通建設事業費の増加傾向は継続するが、退職者の不補充等による職員数の減等に伴う人件費の削減、物件費などの経常的な経費の再確認による削減、上下水道料金の見直しによる繰出金の抑制、事業のゼロベースからの見直し等を行い、計画的に事業の廃止及び縮小を進めるとともに、アウトソーシングへの移行等により経常的な経費の削減を図る。経常的な一般財源の収入増加が</a:t>
          </a:r>
          <a:r>
            <a:rPr kumimoji="1" lang="ja-JP" altLang="en-US" sz="1100">
              <a:latin typeface="ＭＳ Ｐゴシック" panose="020B0600070205080204" pitchFamily="50" charset="-128"/>
              <a:ea typeface="ＭＳ Ｐゴシック" panose="020B0600070205080204" pitchFamily="50" charset="-128"/>
            </a:rPr>
            <a:t>見込めない</a:t>
          </a:r>
          <a:r>
            <a:rPr kumimoji="1" lang="ja-JP" altLang="en-US" sz="1200">
              <a:latin typeface="ＭＳ Ｐゴシック" panose="020B0600070205080204" pitchFamily="50" charset="-128"/>
              <a:ea typeface="ＭＳ Ｐゴシック" panose="020B0600070205080204" pitchFamily="50" charset="-128"/>
            </a:rPr>
            <a:t>中、引き続き町行政改革大綱に基づき経常的な経費全体の削減に努める。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49712</xdr:rowOff>
    </xdr:from>
    <xdr:to>
      <xdr:col>23</xdr:col>
      <xdr:colOff>133350</xdr:colOff>
      <xdr:row>64</xdr:row>
      <xdr:rowOff>60053</xdr:rowOff>
    </xdr:to>
    <xdr:cxnSp macro="">
      <xdr:nvCxnSpPr>
        <xdr:cNvPr id="137" name="直線コネクタ 136"/>
        <xdr:cNvCxnSpPr/>
      </xdr:nvCxnSpPr>
      <xdr:spPr>
        <a:xfrm>
          <a:off x="4114800" y="11022512"/>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49712</xdr:rowOff>
    </xdr:from>
    <xdr:to>
      <xdr:col>19</xdr:col>
      <xdr:colOff>133350</xdr:colOff>
      <xdr:row>64</xdr:row>
      <xdr:rowOff>73841</xdr:rowOff>
    </xdr:to>
    <xdr:cxnSp macro="">
      <xdr:nvCxnSpPr>
        <xdr:cNvPr id="140" name="直線コネクタ 139"/>
        <xdr:cNvCxnSpPr/>
      </xdr:nvCxnSpPr>
      <xdr:spPr>
        <a:xfrm flipV="1">
          <a:off x="3225800" y="1102251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73841</xdr:rowOff>
    </xdr:from>
    <xdr:to>
      <xdr:col>15</xdr:col>
      <xdr:colOff>82550</xdr:colOff>
      <xdr:row>64</xdr:row>
      <xdr:rowOff>142784</xdr:rowOff>
    </xdr:to>
    <xdr:cxnSp macro="">
      <xdr:nvCxnSpPr>
        <xdr:cNvPr id="143" name="直線コネクタ 142"/>
        <xdr:cNvCxnSpPr/>
      </xdr:nvCxnSpPr>
      <xdr:spPr>
        <a:xfrm flipV="1">
          <a:off x="2336800" y="1104664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5" name="テキスト ボックス 144"/>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154759</xdr:rowOff>
    </xdr:from>
    <xdr:to>
      <xdr:col>11</xdr:col>
      <xdr:colOff>31750</xdr:colOff>
      <xdr:row>64</xdr:row>
      <xdr:rowOff>142784</xdr:rowOff>
    </xdr:to>
    <xdr:cxnSp macro="">
      <xdr:nvCxnSpPr>
        <xdr:cNvPr id="146" name="直線コネクタ 145"/>
        <xdr:cNvCxnSpPr/>
      </xdr:nvCxnSpPr>
      <xdr:spPr>
        <a:xfrm>
          <a:off x="1447800" y="10784659"/>
          <a:ext cx="889000" cy="33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24510</xdr:rowOff>
    </xdr:from>
    <xdr:ext cx="762000" cy="259045"/>
    <xdr:sp macro="" textlink="">
      <xdr:nvSpPr>
        <xdr:cNvPr id="148" name="テキスト ボックス 147"/>
        <xdr:cNvSpPr txBox="1"/>
      </xdr:nvSpPr>
      <xdr:spPr>
        <a:xfrm>
          <a:off x="1955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91276</xdr:rowOff>
    </xdr:from>
    <xdr:ext cx="762000" cy="259045"/>
    <xdr:sp macro="" textlink="">
      <xdr:nvSpPr>
        <xdr:cNvPr id="150" name="テキスト ボックス 149"/>
        <xdr:cNvSpPr txBox="1"/>
      </xdr:nvSpPr>
      <xdr:spPr>
        <a:xfrm>
          <a:off x="1066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9253</xdr:rowOff>
    </xdr:from>
    <xdr:to>
      <xdr:col>23</xdr:col>
      <xdr:colOff>184150</xdr:colOff>
      <xdr:row>64</xdr:row>
      <xdr:rowOff>110853</xdr:rowOff>
    </xdr:to>
    <xdr:sp macro="" textlink="">
      <xdr:nvSpPr>
        <xdr:cNvPr id="156" name="楕円 155"/>
        <xdr:cNvSpPr/>
      </xdr:nvSpPr>
      <xdr:spPr>
        <a:xfrm>
          <a:off x="49022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152780</xdr:rowOff>
    </xdr:from>
    <xdr:ext cx="762000" cy="259045"/>
    <xdr:sp macro="" textlink="">
      <xdr:nvSpPr>
        <xdr:cNvPr id="157" name="財政構造の弾力性該当値テキスト"/>
        <xdr:cNvSpPr txBox="1"/>
      </xdr:nvSpPr>
      <xdr:spPr>
        <a:xfrm>
          <a:off x="5041900" y="1095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170362</xdr:rowOff>
    </xdr:from>
    <xdr:to>
      <xdr:col>19</xdr:col>
      <xdr:colOff>184150</xdr:colOff>
      <xdr:row>64</xdr:row>
      <xdr:rowOff>100512</xdr:rowOff>
    </xdr:to>
    <xdr:sp macro="" textlink="">
      <xdr:nvSpPr>
        <xdr:cNvPr id="158" name="楕円 157"/>
        <xdr:cNvSpPr/>
      </xdr:nvSpPr>
      <xdr:spPr>
        <a:xfrm>
          <a:off x="40640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85289</xdr:rowOff>
    </xdr:from>
    <xdr:ext cx="736600" cy="259045"/>
    <xdr:sp macro="" textlink="">
      <xdr:nvSpPr>
        <xdr:cNvPr id="159" name="テキスト ボックス 158"/>
        <xdr:cNvSpPr txBox="1"/>
      </xdr:nvSpPr>
      <xdr:spPr>
        <a:xfrm>
          <a:off x="3733800" y="11058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23041</xdr:rowOff>
    </xdr:from>
    <xdr:to>
      <xdr:col>15</xdr:col>
      <xdr:colOff>133350</xdr:colOff>
      <xdr:row>64</xdr:row>
      <xdr:rowOff>124641</xdr:rowOff>
    </xdr:to>
    <xdr:sp macro="" textlink="">
      <xdr:nvSpPr>
        <xdr:cNvPr id="160" name="楕円 159"/>
        <xdr:cNvSpPr/>
      </xdr:nvSpPr>
      <xdr:spPr>
        <a:xfrm>
          <a:off x="3175000" y="109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109418</xdr:rowOff>
    </xdr:from>
    <xdr:ext cx="762000" cy="259045"/>
    <xdr:sp macro="" textlink="">
      <xdr:nvSpPr>
        <xdr:cNvPr id="161" name="テキスト ボックス 160"/>
        <xdr:cNvSpPr txBox="1"/>
      </xdr:nvSpPr>
      <xdr:spPr>
        <a:xfrm>
          <a:off x="2844800" y="1108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91984</xdr:rowOff>
    </xdr:from>
    <xdr:to>
      <xdr:col>11</xdr:col>
      <xdr:colOff>82550</xdr:colOff>
      <xdr:row>65</xdr:row>
      <xdr:rowOff>22134</xdr:rowOff>
    </xdr:to>
    <xdr:sp macro="" textlink="">
      <xdr:nvSpPr>
        <xdr:cNvPr id="162" name="楕円 161"/>
        <xdr:cNvSpPr/>
      </xdr:nvSpPr>
      <xdr:spPr>
        <a:xfrm>
          <a:off x="2286000" y="110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6911</xdr:rowOff>
    </xdr:from>
    <xdr:ext cx="762000" cy="259045"/>
    <xdr:sp macro="" textlink="">
      <xdr:nvSpPr>
        <xdr:cNvPr id="163" name="テキスト ボックス 162"/>
        <xdr:cNvSpPr txBox="1"/>
      </xdr:nvSpPr>
      <xdr:spPr>
        <a:xfrm>
          <a:off x="1955800" y="111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103959</xdr:rowOff>
    </xdr:from>
    <xdr:to>
      <xdr:col>7</xdr:col>
      <xdr:colOff>31750</xdr:colOff>
      <xdr:row>63</xdr:row>
      <xdr:rowOff>34109</xdr:rowOff>
    </xdr:to>
    <xdr:sp macro="" textlink="">
      <xdr:nvSpPr>
        <xdr:cNvPr id="164" name="楕円 163"/>
        <xdr:cNvSpPr/>
      </xdr:nvSpPr>
      <xdr:spPr>
        <a:xfrm>
          <a:off x="1397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44286</xdr:rowOff>
    </xdr:from>
    <xdr:ext cx="762000" cy="259045"/>
    <xdr:sp macro="" textlink="">
      <xdr:nvSpPr>
        <xdr:cNvPr id="165" name="テキスト ボックス 164"/>
        <xdr:cNvSpPr txBox="1"/>
      </xdr:nvSpPr>
      <xdr:spPr>
        <a:xfrm>
          <a:off x="1066800" y="1050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１人当たりの金額は類似団体平均と比較して低くなっている要因として、一部の施設で指定管理者制度を導入していることや広域連合によりごみ処理業務等を行っていることがあげられる。対前年比では、物件費の増額で人口１人当たりの決算額が高くなっている。今後とも退職者の不補充等による職員数の減等に伴う人件費の削減、施設の統廃合や既存施設の維持管理費の削減、民間でも実施可能な部分については、</a:t>
          </a:r>
          <a:r>
            <a:rPr kumimoji="1" lang="en-US" altLang="ja-JP" sz="1300">
              <a:latin typeface="ＭＳ Ｐゴシック" panose="020B0600070205080204" pitchFamily="50" charset="-128"/>
              <a:ea typeface="ＭＳ Ｐゴシック" panose="020B0600070205080204" pitchFamily="50" charset="-128"/>
            </a:rPr>
            <a:t>PPP</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の導入を検討するなど、民間への委託化をさらに進め、一層のコスト削減を図る。</a:t>
          </a: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63773</xdr:rowOff>
    </xdr:from>
    <xdr:to>
      <xdr:col>23</xdr:col>
      <xdr:colOff>133350</xdr:colOff>
      <xdr:row>82</xdr:row>
      <xdr:rowOff>108068</xdr:rowOff>
    </xdr:to>
    <xdr:cxnSp macro="">
      <xdr:nvCxnSpPr>
        <xdr:cNvPr id="200" name="直線コネクタ 199"/>
        <xdr:cNvCxnSpPr/>
      </xdr:nvCxnSpPr>
      <xdr:spPr>
        <a:xfrm>
          <a:off x="4114800" y="14122673"/>
          <a:ext cx="838200" cy="4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3512</xdr:rowOff>
    </xdr:from>
    <xdr:ext cx="762000" cy="259045"/>
    <xdr:sp macro="" textlink="">
      <xdr:nvSpPr>
        <xdr:cNvPr id="201" name="人件費・物件費等の状況平均値テキスト"/>
        <xdr:cNvSpPr txBox="1"/>
      </xdr:nvSpPr>
      <xdr:spPr>
        <a:xfrm>
          <a:off x="5041900" y="1423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13188</xdr:rowOff>
    </xdr:from>
    <xdr:to>
      <xdr:col>19</xdr:col>
      <xdr:colOff>133350</xdr:colOff>
      <xdr:row>82</xdr:row>
      <xdr:rowOff>63773</xdr:rowOff>
    </xdr:to>
    <xdr:cxnSp macro="">
      <xdr:nvCxnSpPr>
        <xdr:cNvPr id="203" name="直線コネクタ 202"/>
        <xdr:cNvCxnSpPr/>
      </xdr:nvCxnSpPr>
      <xdr:spPr>
        <a:xfrm>
          <a:off x="3225800" y="14072088"/>
          <a:ext cx="889000" cy="5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13188</xdr:rowOff>
    </xdr:from>
    <xdr:to>
      <xdr:col>15</xdr:col>
      <xdr:colOff>82550</xdr:colOff>
      <xdr:row>82</xdr:row>
      <xdr:rowOff>46907</xdr:rowOff>
    </xdr:to>
    <xdr:cxnSp macro="">
      <xdr:nvCxnSpPr>
        <xdr:cNvPr id="206" name="直線コネクタ 205"/>
        <xdr:cNvCxnSpPr/>
      </xdr:nvCxnSpPr>
      <xdr:spPr>
        <a:xfrm flipV="1">
          <a:off x="2336800" y="14072088"/>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52041</xdr:rowOff>
    </xdr:from>
    <xdr:ext cx="762000" cy="259045"/>
    <xdr:sp macro="" textlink="">
      <xdr:nvSpPr>
        <xdr:cNvPr id="208" name="テキスト ボックス 207"/>
        <xdr:cNvSpPr txBox="1"/>
      </xdr:nvSpPr>
      <xdr:spPr>
        <a:xfrm>
          <a:off x="2844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153358</xdr:rowOff>
    </xdr:from>
    <xdr:to>
      <xdr:col>11</xdr:col>
      <xdr:colOff>31750</xdr:colOff>
      <xdr:row>82</xdr:row>
      <xdr:rowOff>46907</xdr:rowOff>
    </xdr:to>
    <xdr:cxnSp macro="">
      <xdr:nvCxnSpPr>
        <xdr:cNvPr id="209" name="直線コネクタ 208"/>
        <xdr:cNvCxnSpPr/>
      </xdr:nvCxnSpPr>
      <xdr:spPr>
        <a:xfrm>
          <a:off x="1447800" y="14040808"/>
          <a:ext cx="889000" cy="6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1626</xdr:rowOff>
    </xdr:from>
    <xdr:ext cx="762000" cy="259045"/>
    <xdr:sp macro="" textlink="">
      <xdr:nvSpPr>
        <xdr:cNvPr id="213" name="テキスト ボックス 212"/>
        <xdr:cNvSpPr txBox="1"/>
      </xdr:nvSpPr>
      <xdr:spPr>
        <a:xfrm>
          <a:off x="1066800" y="142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57268</xdr:rowOff>
    </xdr:from>
    <xdr:to>
      <xdr:col>23</xdr:col>
      <xdr:colOff>184150</xdr:colOff>
      <xdr:row>82</xdr:row>
      <xdr:rowOff>158868</xdr:rowOff>
    </xdr:to>
    <xdr:sp macro="" textlink="">
      <xdr:nvSpPr>
        <xdr:cNvPr id="219" name="楕円 218"/>
        <xdr:cNvSpPr/>
      </xdr:nvSpPr>
      <xdr:spPr>
        <a:xfrm>
          <a:off x="4902200" y="141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73795</xdr:rowOff>
    </xdr:from>
    <xdr:ext cx="762000" cy="259045"/>
    <xdr:sp macro="" textlink="">
      <xdr:nvSpPr>
        <xdr:cNvPr id="220" name="人件費・物件費等の状況該当値テキスト"/>
        <xdr:cNvSpPr txBox="1"/>
      </xdr:nvSpPr>
      <xdr:spPr>
        <a:xfrm>
          <a:off x="5041900" y="139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12973</xdr:rowOff>
    </xdr:from>
    <xdr:to>
      <xdr:col>19</xdr:col>
      <xdr:colOff>184150</xdr:colOff>
      <xdr:row>82</xdr:row>
      <xdr:rowOff>114573</xdr:rowOff>
    </xdr:to>
    <xdr:sp macro="" textlink="">
      <xdr:nvSpPr>
        <xdr:cNvPr id="221" name="楕円 220"/>
        <xdr:cNvSpPr/>
      </xdr:nvSpPr>
      <xdr:spPr>
        <a:xfrm>
          <a:off x="4064000" y="1407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124750</xdr:rowOff>
    </xdr:from>
    <xdr:ext cx="736600" cy="259045"/>
    <xdr:sp macro="" textlink="">
      <xdr:nvSpPr>
        <xdr:cNvPr id="222" name="テキスト ボックス 221"/>
        <xdr:cNvSpPr txBox="1"/>
      </xdr:nvSpPr>
      <xdr:spPr>
        <a:xfrm>
          <a:off x="3733800" y="13840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133838</xdr:rowOff>
    </xdr:from>
    <xdr:to>
      <xdr:col>15</xdr:col>
      <xdr:colOff>133350</xdr:colOff>
      <xdr:row>82</xdr:row>
      <xdr:rowOff>63988</xdr:rowOff>
    </xdr:to>
    <xdr:sp macro="" textlink="">
      <xdr:nvSpPr>
        <xdr:cNvPr id="223" name="楕円 222"/>
        <xdr:cNvSpPr/>
      </xdr:nvSpPr>
      <xdr:spPr>
        <a:xfrm>
          <a:off x="3175000" y="1402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74165</xdr:rowOff>
    </xdr:from>
    <xdr:ext cx="762000" cy="259045"/>
    <xdr:sp macro="" textlink="">
      <xdr:nvSpPr>
        <xdr:cNvPr id="224" name="テキスト ボックス 223"/>
        <xdr:cNvSpPr txBox="1"/>
      </xdr:nvSpPr>
      <xdr:spPr>
        <a:xfrm>
          <a:off x="2844800" y="1379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167557</xdr:rowOff>
    </xdr:from>
    <xdr:to>
      <xdr:col>11</xdr:col>
      <xdr:colOff>82550</xdr:colOff>
      <xdr:row>82</xdr:row>
      <xdr:rowOff>97707</xdr:rowOff>
    </xdr:to>
    <xdr:sp macro="" textlink="">
      <xdr:nvSpPr>
        <xdr:cNvPr id="225" name="楕円 224"/>
        <xdr:cNvSpPr/>
      </xdr:nvSpPr>
      <xdr:spPr>
        <a:xfrm>
          <a:off x="2286000" y="1405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107884</xdr:rowOff>
    </xdr:from>
    <xdr:ext cx="762000" cy="259045"/>
    <xdr:sp macro="" textlink="">
      <xdr:nvSpPr>
        <xdr:cNvPr id="226" name="テキスト ボックス 225"/>
        <xdr:cNvSpPr txBox="1"/>
      </xdr:nvSpPr>
      <xdr:spPr>
        <a:xfrm>
          <a:off x="1955800" y="1382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102558</xdr:rowOff>
    </xdr:from>
    <xdr:to>
      <xdr:col>7</xdr:col>
      <xdr:colOff>31750</xdr:colOff>
      <xdr:row>82</xdr:row>
      <xdr:rowOff>32708</xdr:rowOff>
    </xdr:to>
    <xdr:sp macro="" textlink="">
      <xdr:nvSpPr>
        <xdr:cNvPr id="227" name="楕円 226"/>
        <xdr:cNvSpPr/>
      </xdr:nvSpPr>
      <xdr:spPr>
        <a:xfrm>
          <a:off x="1397000" y="1399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42885</xdr:rowOff>
    </xdr:from>
    <xdr:ext cx="762000" cy="259045"/>
    <xdr:sp macro="" textlink="">
      <xdr:nvSpPr>
        <xdr:cNvPr id="228" name="テキスト ボックス 227"/>
        <xdr:cNvSpPr txBox="1"/>
      </xdr:nvSpPr>
      <xdr:spPr>
        <a:xfrm>
          <a:off x="1066800" y="1375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であるが、類似団体の中でも低水準である。採用・退職による職員構成の変動等の影響があり、今後も、年功的な要素が強い給料表の構造を見直しながら、職務・職責に応じた構造への転換を図る。また、各種手当の総点検を行い、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2646</xdr:rowOff>
    </xdr:from>
    <xdr:to>
      <xdr:col>81</xdr:col>
      <xdr:colOff>44450</xdr:colOff>
      <xdr:row>83</xdr:row>
      <xdr:rowOff>22754</xdr:rowOff>
    </xdr:to>
    <xdr:cxnSp macro="">
      <xdr:nvCxnSpPr>
        <xdr:cNvPr id="266" name="直線コネクタ 265"/>
        <xdr:cNvCxnSpPr/>
      </xdr:nvCxnSpPr>
      <xdr:spPr>
        <a:xfrm>
          <a:off x="16179800" y="1423299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43515</xdr:rowOff>
    </xdr:from>
    <xdr:ext cx="762000" cy="259045"/>
    <xdr:sp macro="" textlink="">
      <xdr:nvSpPr>
        <xdr:cNvPr id="267" name="給与水準   （国との比較）平均値テキスト"/>
        <xdr:cNvSpPr txBox="1"/>
      </xdr:nvSpPr>
      <xdr:spPr>
        <a:xfrm>
          <a:off x="17106900" y="1461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2646</xdr:rowOff>
    </xdr:from>
    <xdr:to>
      <xdr:col>77</xdr:col>
      <xdr:colOff>44450</xdr:colOff>
      <xdr:row>83</xdr:row>
      <xdr:rowOff>42863</xdr:rowOff>
    </xdr:to>
    <xdr:cxnSp macro="">
      <xdr:nvCxnSpPr>
        <xdr:cNvPr id="269" name="直線コネクタ 268"/>
        <xdr:cNvCxnSpPr/>
      </xdr:nvCxnSpPr>
      <xdr:spPr>
        <a:xfrm flipV="1">
          <a:off x="15290800" y="142329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1" name="テキスト ボックス 270"/>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93663</xdr:rowOff>
    </xdr:from>
    <xdr:to>
      <xdr:col>72</xdr:col>
      <xdr:colOff>203200</xdr:colOff>
      <xdr:row>83</xdr:row>
      <xdr:rowOff>42863</xdr:rowOff>
    </xdr:to>
    <xdr:cxnSp macro="">
      <xdr:nvCxnSpPr>
        <xdr:cNvPr id="272" name="直線コネクタ 271"/>
        <xdr:cNvCxnSpPr/>
      </xdr:nvCxnSpPr>
      <xdr:spPr>
        <a:xfrm>
          <a:off x="14401800" y="1415256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4" name="テキスト ボックス 273"/>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93663</xdr:rowOff>
    </xdr:from>
    <xdr:to>
      <xdr:col>68</xdr:col>
      <xdr:colOff>152400</xdr:colOff>
      <xdr:row>82</xdr:row>
      <xdr:rowOff>103716</xdr:rowOff>
    </xdr:to>
    <xdr:cxnSp macro="">
      <xdr:nvCxnSpPr>
        <xdr:cNvPr id="275" name="直線コネクタ 274"/>
        <xdr:cNvCxnSpPr/>
      </xdr:nvCxnSpPr>
      <xdr:spPr>
        <a:xfrm flipV="1">
          <a:off x="13512800" y="14152563"/>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7" name="テキスト ボックス 276"/>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36636</xdr:rowOff>
    </xdr:from>
    <xdr:ext cx="762000" cy="259045"/>
    <xdr:sp macro="" textlink="">
      <xdr:nvSpPr>
        <xdr:cNvPr id="279" name="テキスト ボックス 278"/>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143404</xdr:rowOff>
    </xdr:from>
    <xdr:to>
      <xdr:col>81</xdr:col>
      <xdr:colOff>95250</xdr:colOff>
      <xdr:row>83</xdr:row>
      <xdr:rowOff>73554</xdr:rowOff>
    </xdr:to>
    <xdr:sp macro="" textlink="">
      <xdr:nvSpPr>
        <xdr:cNvPr id="285" name="楕円 284"/>
        <xdr:cNvSpPr/>
      </xdr:nvSpPr>
      <xdr:spPr>
        <a:xfrm>
          <a:off x="16967200" y="1420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159931</xdr:rowOff>
    </xdr:from>
    <xdr:ext cx="762000" cy="259045"/>
    <xdr:sp macro="" textlink="">
      <xdr:nvSpPr>
        <xdr:cNvPr id="286" name="給与水準   （国との比較）該当値テキスト"/>
        <xdr:cNvSpPr txBox="1"/>
      </xdr:nvSpPr>
      <xdr:spPr>
        <a:xfrm>
          <a:off x="17106900" y="1404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123296</xdr:rowOff>
    </xdr:from>
    <xdr:to>
      <xdr:col>77</xdr:col>
      <xdr:colOff>95250</xdr:colOff>
      <xdr:row>83</xdr:row>
      <xdr:rowOff>53446</xdr:rowOff>
    </xdr:to>
    <xdr:sp macro="" textlink="">
      <xdr:nvSpPr>
        <xdr:cNvPr id="287" name="楕円 286"/>
        <xdr:cNvSpPr/>
      </xdr:nvSpPr>
      <xdr:spPr>
        <a:xfrm>
          <a:off x="16129000" y="1418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63623</xdr:rowOff>
    </xdr:from>
    <xdr:ext cx="736600" cy="259045"/>
    <xdr:sp macro="" textlink="">
      <xdr:nvSpPr>
        <xdr:cNvPr id="288" name="テキスト ボックス 287"/>
        <xdr:cNvSpPr txBox="1"/>
      </xdr:nvSpPr>
      <xdr:spPr>
        <a:xfrm>
          <a:off x="15798800" y="13951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163513</xdr:rowOff>
    </xdr:from>
    <xdr:to>
      <xdr:col>73</xdr:col>
      <xdr:colOff>44450</xdr:colOff>
      <xdr:row>83</xdr:row>
      <xdr:rowOff>93663</xdr:rowOff>
    </xdr:to>
    <xdr:sp macro="" textlink="">
      <xdr:nvSpPr>
        <xdr:cNvPr id="289" name="楕円 288"/>
        <xdr:cNvSpPr/>
      </xdr:nvSpPr>
      <xdr:spPr>
        <a:xfrm>
          <a:off x="15240000" y="1422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103840</xdr:rowOff>
    </xdr:from>
    <xdr:ext cx="762000" cy="259045"/>
    <xdr:sp macro="" textlink="">
      <xdr:nvSpPr>
        <xdr:cNvPr id="290" name="テキスト ボックス 289"/>
        <xdr:cNvSpPr txBox="1"/>
      </xdr:nvSpPr>
      <xdr:spPr>
        <a:xfrm>
          <a:off x="14909800" y="1399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42863</xdr:rowOff>
    </xdr:from>
    <xdr:to>
      <xdr:col>68</xdr:col>
      <xdr:colOff>203200</xdr:colOff>
      <xdr:row>82</xdr:row>
      <xdr:rowOff>144463</xdr:rowOff>
    </xdr:to>
    <xdr:sp macro="" textlink="">
      <xdr:nvSpPr>
        <xdr:cNvPr id="291" name="楕円 290"/>
        <xdr:cNvSpPr/>
      </xdr:nvSpPr>
      <xdr:spPr>
        <a:xfrm>
          <a:off x="14351000" y="141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154640</xdr:rowOff>
    </xdr:from>
    <xdr:ext cx="762000" cy="259045"/>
    <xdr:sp macro="" textlink="">
      <xdr:nvSpPr>
        <xdr:cNvPr id="292" name="テキスト ボックス 291"/>
        <xdr:cNvSpPr txBox="1"/>
      </xdr:nvSpPr>
      <xdr:spPr>
        <a:xfrm>
          <a:off x="14020800" y="1387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93" name="楕円 292"/>
        <xdr:cNvSpPr/>
      </xdr:nvSpPr>
      <xdr:spPr>
        <a:xfrm>
          <a:off x="13462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164693</xdr:rowOff>
    </xdr:from>
    <xdr:ext cx="762000" cy="259045"/>
    <xdr:sp macro="" textlink="">
      <xdr:nvSpPr>
        <xdr:cNvPr id="294" name="テキスト ボックス 293"/>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・町村合併により、類似団体平均を</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ポイント上回っている。権限委譲等による業務量の増もあるが、今後も行財政改革を進めて事務・事業の見直し等による一層の効率化を図るとともに、退職者の不補充等などにより職員数の削減等を進めて、より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8" name="テキスト ボックス 30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143268</xdr:rowOff>
    </xdr:from>
    <xdr:to>
      <xdr:col>81</xdr:col>
      <xdr:colOff>44450</xdr:colOff>
      <xdr:row>62</xdr:row>
      <xdr:rowOff>166249</xdr:rowOff>
    </xdr:to>
    <xdr:cxnSp macro="">
      <xdr:nvCxnSpPr>
        <xdr:cNvPr id="331" name="直線コネクタ 330"/>
        <xdr:cNvCxnSpPr/>
      </xdr:nvCxnSpPr>
      <xdr:spPr>
        <a:xfrm>
          <a:off x="16179800" y="1077316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32" name="定員管理の状況平均値テキスト"/>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132927</xdr:rowOff>
    </xdr:from>
    <xdr:to>
      <xdr:col>77</xdr:col>
      <xdr:colOff>44450</xdr:colOff>
      <xdr:row>62</xdr:row>
      <xdr:rowOff>143268</xdr:rowOff>
    </xdr:to>
    <xdr:cxnSp macro="">
      <xdr:nvCxnSpPr>
        <xdr:cNvPr id="334" name="直線コネクタ 333"/>
        <xdr:cNvCxnSpPr/>
      </xdr:nvCxnSpPr>
      <xdr:spPr>
        <a:xfrm>
          <a:off x="15290800" y="1076282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78999</xdr:rowOff>
    </xdr:from>
    <xdr:ext cx="736600" cy="259045"/>
    <xdr:sp macro="" textlink="">
      <xdr:nvSpPr>
        <xdr:cNvPr id="336" name="テキスト ボックス 335"/>
        <xdr:cNvSpPr txBox="1"/>
      </xdr:nvSpPr>
      <xdr:spPr>
        <a:xfrm>
          <a:off x="15798800" y="1036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115691</xdr:rowOff>
    </xdr:from>
    <xdr:to>
      <xdr:col>72</xdr:col>
      <xdr:colOff>203200</xdr:colOff>
      <xdr:row>62</xdr:row>
      <xdr:rowOff>132927</xdr:rowOff>
    </xdr:to>
    <xdr:cxnSp macro="">
      <xdr:nvCxnSpPr>
        <xdr:cNvPr id="337" name="直線コネクタ 336"/>
        <xdr:cNvCxnSpPr/>
      </xdr:nvCxnSpPr>
      <xdr:spPr>
        <a:xfrm>
          <a:off x="14401800" y="1074559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9" name="テキスト ボックス 338"/>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115691</xdr:rowOff>
    </xdr:from>
    <xdr:to>
      <xdr:col>68</xdr:col>
      <xdr:colOff>152400</xdr:colOff>
      <xdr:row>62</xdr:row>
      <xdr:rowOff>151312</xdr:rowOff>
    </xdr:to>
    <xdr:cxnSp macro="">
      <xdr:nvCxnSpPr>
        <xdr:cNvPr id="340" name="直線コネクタ 339"/>
        <xdr:cNvCxnSpPr/>
      </xdr:nvCxnSpPr>
      <xdr:spPr>
        <a:xfrm flipV="1">
          <a:off x="13512800" y="10745591"/>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61763</xdr:rowOff>
    </xdr:from>
    <xdr:ext cx="762000" cy="259045"/>
    <xdr:sp macro="" textlink="">
      <xdr:nvSpPr>
        <xdr:cNvPr id="342" name="テキスト ボックス 341"/>
        <xdr:cNvSpPr txBox="1"/>
      </xdr:nvSpPr>
      <xdr:spPr>
        <a:xfrm>
          <a:off x="14020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42229</xdr:rowOff>
    </xdr:from>
    <xdr:ext cx="762000" cy="259045"/>
    <xdr:sp macro="" textlink="">
      <xdr:nvSpPr>
        <xdr:cNvPr id="344" name="テキスト ボックス 343"/>
        <xdr:cNvSpPr txBox="1"/>
      </xdr:nvSpPr>
      <xdr:spPr>
        <a:xfrm>
          <a:off x="13131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115449</xdr:rowOff>
    </xdr:from>
    <xdr:to>
      <xdr:col>81</xdr:col>
      <xdr:colOff>95250</xdr:colOff>
      <xdr:row>63</xdr:row>
      <xdr:rowOff>45599</xdr:rowOff>
    </xdr:to>
    <xdr:sp macro="" textlink="">
      <xdr:nvSpPr>
        <xdr:cNvPr id="350" name="楕円 349"/>
        <xdr:cNvSpPr/>
      </xdr:nvSpPr>
      <xdr:spPr>
        <a:xfrm>
          <a:off x="16967200" y="107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87526</xdr:rowOff>
    </xdr:from>
    <xdr:ext cx="762000" cy="259045"/>
    <xdr:sp macro="" textlink="">
      <xdr:nvSpPr>
        <xdr:cNvPr id="351" name="定員管理の状況該当値テキスト"/>
        <xdr:cNvSpPr txBox="1"/>
      </xdr:nvSpPr>
      <xdr:spPr>
        <a:xfrm>
          <a:off x="17106900" y="1071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92468</xdr:rowOff>
    </xdr:from>
    <xdr:to>
      <xdr:col>77</xdr:col>
      <xdr:colOff>95250</xdr:colOff>
      <xdr:row>63</xdr:row>
      <xdr:rowOff>22618</xdr:rowOff>
    </xdr:to>
    <xdr:sp macro="" textlink="">
      <xdr:nvSpPr>
        <xdr:cNvPr id="352" name="楕円 351"/>
        <xdr:cNvSpPr/>
      </xdr:nvSpPr>
      <xdr:spPr>
        <a:xfrm>
          <a:off x="16129000" y="1072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7395</xdr:rowOff>
    </xdr:from>
    <xdr:ext cx="736600" cy="259045"/>
    <xdr:sp macro="" textlink="">
      <xdr:nvSpPr>
        <xdr:cNvPr id="353" name="テキスト ボックス 352"/>
        <xdr:cNvSpPr txBox="1"/>
      </xdr:nvSpPr>
      <xdr:spPr>
        <a:xfrm>
          <a:off x="15798800" y="1080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82127</xdr:rowOff>
    </xdr:from>
    <xdr:to>
      <xdr:col>73</xdr:col>
      <xdr:colOff>44450</xdr:colOff>
      <xdr:row>63</xdr:row>
      <xdr:rowOff>12277</xdr:rowOff>
    </xdr:to>
    <xdr:sp macro="" textlink="">
      <xdr:nvSpPr>
        <xdr:cNvPr id="354" name="楕円 353"/>
        <xdr:cNvSpPr/>
      </xdr:nvSpPr>
      <xdr:spPr>
        <a:xfrm>
          <a:off x="15240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168504</xdr:rowOff>
    </xdr:from>
    <xdr:ext cx="762000" cy="259045"/>
    <xdr:sp macro="" textlink="">
      <xdr:nvSpPr>
        <xdr:cNvPr id="355" name="テキスト ボックス 354"/>
        <xdr:cNvSpPr txBox="1"/>
      </xdr:nvSpPr>
      <xdr:spPr>
        <a:xfrm>
          <a:off x="14909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64891</xdr:rowOff>
    </xdr:from>
    <xdr:to>
      <xdr:col>68</xdr:col>
      <xdr:colOff>203200</xdr:colOff>
      <xdr:row>62</xdr:row>
      <xdr:rowOff>166491</xdr:rowOff>
    </xdr:to>
    <xdr:sp macro="" textlink="">
      <xdr:nvSpPr>
        <xdr:cNvPr id="356" name="楕円 355"/>
        <xdr:cNvSpPr/>
      </xdr:nvSpPr>
      <xdr:spPr>
        <a:xfrm>
          <a:off x="14351000" y="1069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151268</xdr:rowOff>
    </xdr:from>
    <xdr:ext cx="762000" cy="259045"/>
    <xdr:sp macro="" textlink="">
      <xdr:nvSpPr>
        <xdr:cNvPr id="357" name="テキスト ボックス 356"/>
        <xdr:cNvSpPr txBox="1"/>
      </xdr:nvSpPr>
      <xdr:spPr>
        <a:xfrm>
          <a:off x="14020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100512</xdr:rowOff>
    </xdr:from>
    <xdr:to>
      <xdr:col>64</xdr:col>
      <xdr:colOff>152400</xdr:colOff>
      <xdr:row>63</xdr:row>
      <xdr:rowOff>30662</xdr:rowOff>
    </xdr:to>
    <xdr:sp macro="" textlink="">
      <xdr:nvSpPr>
        <xdr:cNvPr id="358" name="楕円 357"/>
        <xdr:cNvSpPr/>
      </xdr:nvSpPr>
      <xdr:spPr>
        <a:xfrm>
          <a:off x="13462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15439</xdr:rowOff>
    </xdr:from>
    <xdr:ext cx="762000" cy="259045"/>
    <xdr:sp macro="" textlink="">
      <xdr:nvSpPr>
        <xdr:cNvPr id="359" name="テキスト ボックス 358"/>
        <xdr:cNvSpPr txBox="1"/>
      </xdr:nvSpPr>
      <xdr:spPr>
        <a:xfrm>
          <a:off x="13131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村合併に伴う合併特例債事業や小学校建設などの普通建設事業費に係る起債の償還等に伴い、類似団体平均を大きく上回っているが、継続して繰上償還を実施したことにより近年の実質公債費比率は減少傾向であり、令和元年度は対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ポイント減少している。今後、大規模な建設事業等の実施に当たっては、事業費の抑制や交付税算入が高い起債を活用すること、また引き続き繰上償還を行うなどして実質公債費比率の抑制に努める。</a:t>
          </a:r>
        </a:p>
      </xdr:txBody>
    </xdr:sp>
    <xdr:clientData/>
  </xdr:twoCellAnchor>
  <xdr:oneCellAnchor>
    <xdr:from>
      <xdr:col>61</xdr:col>
      <xdr:colOff>6350</xdr:colOff>
      <xdr:row>32</xdr:row>
      <xdr:rowOff>101600</xdr:rowOff>
    </xdr:from>
    <xdr:ext cx="298543" cy="225703"/>
    <xdr:sp macro="" textlink="">
      <xdr:nvSpPr>
        <xdr:cNvPr id="373" name="テキスト ボックス 37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92964</xdr:rowOff>
    </xdr:from>
    <xdr:to>
      <xdr:col>81</xdr:col>
      <xdr:colOff>44450</xdr:colOff>
      <xdr:row>43</xdr:row>
      <xdr:rowOff>13208</xdr:rowOff>
    </xdr:to>
    <xdr:cxnSp macro="">
      <xdr:nvCxnSpPr>
        <xdr:cNvPr id="390" name="直線コネクタ 389"/>
        <xdr:cNvCxnSpPr/>
      </xdr:nvCxnSpPr>
      <xdr:spPr>
        <a:xfrm flipV="1">
          <a:off x="16179800" y="7293864"/>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51579</xdr:rowOff>
    </xdr:from>
    <xdr:ext cx="762000" cy="259045"/>
    <xdr:sp macro="" textlink="">
      <xdr:nvSpPr>
        <xdr:cNvPr id="391" name="公債費負担の状況平均値テキスト"/>
        <xdr:cNvSpPr txBox="1"/>
      </xdr:nvSpPr>
      <xdr:spPr>
        <a:xfrm>
          <a:off x="17106900" y="690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13208</xdr:rowOff>
    </xdr:from>
    <xdr:to>
      <xdr:col>77</xdr:col>
      <xdr:colOff>44450</xdr:colOff>
      <xdr:row>43</xdr:row>
      <xdr:rowOff>51816</xdr:rowOff>
    </xdr:to>
    <xdr:cxnSp macro="">
      <xdr:nvCxnSpPr>
        <xdr:cNvPr id="393" name="直線コネクタ 392"/>
        <xdr:cNvCxnSpPr/>
      </xdr:nvCxnSpPr>
      <xdr:spPr>
        <a:xfrm flipV="1">
          <a:off x="15290800" y="738555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95" name="テキスト ボックス 394"/>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51816</xdr:rowOff>
    </xdr:from>
    <xdr:to>
      <xdr:col>72</xdr:col>
      <xdr:colOff>203200</xdr:colOff>
      <xdr:row>43</xdr:row>
      <xdr:rowOff>71120</xdr:rowOff>
    </xdr:to>
    <xdr:cxnSp macro="">
      <xdr:nvCxnSpPr>
        <xdr:cNvPr id="396" name="直線コネクタ 395"/>
        <xdr:cNvCxnSpPr/>
      </xdr:nvCxnSpPr>
      <xdr:spPr>
        <a:xfrm flipV="1">
          <a:off x="14401800" y="742416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8" name="テキスト ボックス 397"/>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71120</xdr:rowOff>
    </xdr:from>
    <xdr:to>
      <xdr:col>68</xdr:col>
      <xdr:colOff>152400</xdr:colOff>
      <xdr:row>43</xdr:row>
      <xdr:rowOff>85598</xdr:rowOff>
    </xdr:to>
    <xdr:cxnSp macro="">
      <xdr:nvCxnSpPr>
        <xdr:cNvPr id="399" name="直線コネクタ 398"/>
        <xdr:cNvCxnSpPr/>
      </xdr:nvCxnSpPr>
      <xdr:spPr>
        <a:xfrm flipV="1">
          <a:off x="13512800" y="74434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401" name="テキスト ボックス 400"/>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403" name="テキスト ボックス 402"/>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42164</xdr:rowOff>
    </xdr:from>
    <xdr:to>
      <xdr:col>81</xdr:col>
      <xdr:colOff>95250</xdr:colOff>
      <xdr:row>42</xdr:row>
      <xdr:rowOff>143764</xdr:rowOff>
    </xdr:to>
    <xdr:sp macro="" textlink="">
      <xdr:nvSpPr>
        <xdr:cNvPr id="409" name="楕円 408"/>
        <xdr:cNvSpPr/>
      </xdr:nvSpPr>
      <xdr:spPr>
        <a:xfrm>
          <a:off x="169672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14241</xdr:rowOff>
    </xdr:from>
    <xdr:ext cx="762000" cy="259045"/>
    <xdr:sp macro="" textlink="">
      <xdr:nvSpPr>
        <xdr:cNvPr id="410" name="公債費負担の状況該当値テキスト"/>
        <xdr:cNvSpPr txBox="1"/>
      </xdr:nvSpPr>
      <xdr:spPr>
        <a:xfrm>
          <a:off x="17106900" y="721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133858</xdr:rowOff>
    </xdr:from>
    <xdr:to>
      <xdr:col>77</xdr:col>
      <xdr:colOff>95250</xdr:colOff>
      <xdr:row>43</xdr:row>
      <xdr:rowOff>64008</xdr:rowOff>
    </xdr:to>
    <xdr:sp macro="" textlink="">
      <xdr:nvSpPr>
        <xdr:cNvPr id="411" name="楕円 410"/>
        <xdr:cNvSpPr/>
      </xdr:nvSpPr>
      <xdr:spPr>
        <a:xfrm>
          <a:off x="16129000" y="73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48785</xdr:rowOff>
    </xdr:from>
    <xdr:ext cx="736600" cy="259045"/>
    <xdr:sp macro="" textlink="">
      <xdr:nvSpPr>
        <xdr:cNvPr id="412" name="テキスト ボックス 411"/>
        <xdr:cNvSpPr txBox="1"/>
      </xdr:nvSpPr>
      <xdr:spPr>
        <a:xfrm>
          <a:off x="15798800" y="742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1016</xdr:rowOff>
    </xdr:from>
    <xdr:to>
      <xdr:col>73</xdr:col>
      <xdr:colOff>44450</xdr:colOff>
      <xdr:row>43</xdr:row>
      <xdr:rowOff>102616</xdr:rowOff>
    </xdr:to>
    <xdr:sp macro="" textlink="">
      <xdr:nvSpPr>
        <xdr:cNvPr id="413" name="楕円 412"/>
        <xdr:cNvSpPr/>
      </xdr:nvSpPr>
      <xdr:spPr>
        <a:xfrm>
          <a:off x="15240000" y="73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87393</xdr:rowOff>
    </xdr:from>
    <xdr:ext cx="762000" cy="259045"/>
    <xdr:sp macro="" textlink="">
      <xdr:nvSpPr>
        <xdr:cNvPr id="414" name="テキスト ボックス 413"/>
        <xdr:cNvSpPr txBox="1"/>
      </xdr:nvSpPr>
      <xdr:spPr>
        <a:xfrm>
          <a:off x="14909800" y="745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20320</xdr:rowOff>
    </xdr:from>
    <xdr:to>
      <xdr:col>68</xdr:col>
      <xdr:colOff>203200</xdr:colOff>
      <xdr:row>43</xdr:row>
      <xdr:rowOff>121920</xdr:rowOff>
    </xdr:to>
    <xdr:sp macro="" textlink="">
      <xdr:nvSpPr>
        <xdr:cNvPr id="415" name="楕円 414"/>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106697</xdr:rowOff>
    </xdr:from>
    <xdr:ext cx="762000" cy="259045"/>
    <xdr:sp macro="" textlink="">
      <xdr:nvSpPr>
        <xdr:cNvPr id="416" name="テキスト ボックス 415"/>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34798</xdr:rowOff>
    </xdr:from>
    <xdr:to>
      <xdr:col>64</xdr:col>
      <xdr:colOff>152400</xdr:colOff>
      <xdr:row>43</xdr:row>
      <xdr:rowOff>136398</xdr:rowOff>
    </xdr:to>
    <xdr:sp macro="" textlink="">
      <xdr:nvSpPr>
        <xdr:cNvPr id="417" name="楕円 416"/>
        <xdr:cNvSpPr/>
      </xdr:nvSpPr>
      <xdr:spPr>
        <a:xfrm>
          <a:off x="13462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121175</xdr:rowOff>
    </xdr:from>
    <xdr:ext cx="762000" cy="259045"/>
    <xdr:sp macro="" textlink="">
      <xdr:nvSpPr>
        <xdr:cNvPr id="418" name="テキスト ボックス 417"/>
        <xdr:cNvSpPr txBox="1"/>
      </xdr:nvSpPr>
      <xdr:spPr>
        <a:xfrm>
          <a:off x="13131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・繰上償還を実施し、地方債現在高の減額となったが、基金取崩等により充当可能財源も減少したことから、前年度に比べ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今後、中央公民館泊分館建設による地方債残高の増加が見込まれることから、後世への負担を少しでも軽減するよう、行財政改革を強力に推進するとともに、新規事業の実施等について総点検を図り、財政の健全化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13995</xdr:rowOff>
    </xdr:from>
    <xdr:to>
      <xdr:col>81</xdr:col>
      <xdr:colOff>44450</xdr:colOff>
      <xdr:row>15</xdr:row>
      <xdr:rowOff>14478</xdr:rowOff>
    </xdr:to>
    <xdr:cxnSp macro="">
      <xdr:nvCxnSpPr>
        <xdr:cNvPr id="450" name="直線コネクタ 449"/>
        <xdr:cNvCxnSpPr/>
      </xdr:nvCxnSpPr>
      <xdr:spPr>
        <a:xfrm flipV="1">
          <a:off x="16179800" y="2585745"/>
          <a:ext cx="8382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119803</xdr:rowOff>
    </xdr:from>
    <xdr:ext cx="762000" cy="259045"/>
    <xdr:sp macro="" textlink="">
      <xdr:nvSpPr>
        <xdr:cNvPr id="451" name="将来負担の状況平均値テキスト"/>
        <xdr:cNvSpPr txBox="1"/>
      </xdr:nvSpPr>
      <xdr:spPr>
        <a:xfrm>
          <a:off x="17106900" y="234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96647</xdr:rowOff>
    </xdr:from>
    <xdr:to>
      <xdr:col>77</xdr:col>
      <xdr:colOff>44450</xdr:colOff>
      <xdr:row>15</xdr:row>
      <xdr:rowOff>14478</xdr:rowOff>
    </xdr:to>
    <xdr:cxnSp macro="">
      <xdr:nvCxnSpPr>
        <xdr:cNvPr id="453" name="直線コネクタ 452"/>
        <xdr:cNvCxnSpPr/>
      </xdr:nvCxnSpPr>
      <xdr:spPr>
        <a:xfrm>
          <a:off x="15290800" y="2496947"/>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4" name="フローチャート: 判断 453"/>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5" name="テキスト ボックス 454"/>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95199</xdr:rowOff>
    </xdr:from>
    <xdr:to>
      <xdr:col>72</xdr:col>
      <xdr:colOff>203200</xdr:colOff>
      <xdr:row>14</xdr:row>
      <xdr:rowOff>96647</xdr:rowOff>
    </xdr:to>
    <xdr:cxnSp macro="">
      <xdr:nvCxnSpPr>
        <xdr:cNvPr id="456" name="直線コネクタ 455"/>
        <xdr:cNvCxnSpPr/>
      </xdr:nvCxnSpPr>
      <xdr:spPr>
        <a:xfrm>
          <a:off x="14401800" y="2495499"/>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137541</xdr:rowOff>
    </xdr:from>
    <xdr:to>
      <xdr:col>73</xdr:col>
      <xdr:colOff>44450</xdr:colOff>
      <xdr:row>15</xdr:row>
      <xdr:rowOff>67691</xdr:rowOff>
    </xdr:to>
    <xdr:sp macro="" textlink="">
      <xdr:nvSpPr>
        <xdr:cNvPr id="457" name="フローチャート: 判断 456"/>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52468</xdr:rowOff>
    </xdr:from>
    <xdr:ext cx="762000" cy="259045"/>
    <xdr:sp macro="" textlink="">
      <xdr:nvSpPr>
        <xdr:cNvPr id="458" name="テキスト ボックス 457"/>
        <xdr:cNvSpPr txBox="1"/>
      </xdr:nvSpPr>
      <xdr:spPr>
        <a:xfrm>
          <a:off x="14909800" y="262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81204</xdr:rowOff>
    </xdr:from>
    <xdr:to>
      <xdr:col>68</xdr:col>
      <xdr:colOff>152400</xdr:colOff>
      <xdr:row>14</xdr:row>
      <xdr:rowOff>95199</xdr:rowOff>
    </xdr:to>
    <xdr:cxnSp macro="">
      <xdr:nvCxnSpPr>
        <xdr:cNvPr id="459" name="直線コネクタ 458"/>
        <xdr:cNvCxnSpPr/>
      </xdr:nvCxnSpPr>
      <xdr:spPr>
        <a:xfrm>
          <a:off x="13512800" y="2481504"/>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158775</xdr:rowOff>
    </xdr:from>
    <xdr:to>
      <xdr:col>68</xdr:col>
      <xdr:colOff>203200</xdr:colOff>
      <xdr:row>15</xdr:row>
      <xdr:rowOff>88925</xdr:rowOff>
    </xdr:to>
    <xdr:sp macro="" textlink="">
      <xdr:nvSpPr>
        <xdr:cNvPr id="460" name="フローチャート: 判断 459"/>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73702</xdr:rowOff>
    </xdr:from>
    <xdr:ext cx="762000" cy="259045"/>
    <xdr:sp macro="" textlink="">
      <xdr:nvSpPr>
        <xdr:cNvPr id="461" name="テキスト ボックス 460"/>
        <xdr:cNvSpPr txBox="1"/>
      </xdr:nvSpPr>
      <xdr:spPr>
        <a:xfrm>
          <a:off x="14020800" y="264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62" name="フローチャート: 判断 461"/>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91076</xdr:rowOff>
    </xdr:from>
    <xdr:ext cx="762000" cy="259045"/>
    <xdr:sp macro="" textlink="">
      <xdr:nvSpPr>
        <xdr:cNvPr id="463" name="テキスト ボックス 462"/>
        <xdr:cNvSpPr txBox="1"/>
      </xdr:nvSpPr>
      <xdr:spPr>
        <a:xfrm>
          <a:off x="13131800" y="266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134645</xdr:rowOff>
    </xdr:from>
    <xdr:to>
      <xdr:col>81</xdr:col>
      <xdr:colOff>95250</xdr:colOff>
      <xdr:row>15</xdr:row>
      <xdr:rowOff>64795</xdr:rowOff>
    </xdr:to>
    <xdr:sp macro="" textlink="">
      <xdr:nvSpPr>
        <xdr:cNvPr id="469" name="楕円 468"/>
        <xdr:cNvSpPr/>
      </xdr:nvSpPr>
      <xdr:spPr>
        <a:xfrm>
          <a:off x="16967200" y="253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106722</xdr:rowOff>
    </xdr:from>
    <xdr:ext cx="762000" cy="259045"/>
    <xdr:sp macro="" textlink="">
      <xdr:nvSpPr>
        <xdr:cNvPr id="470" name="将来負担の状況該当値テキスト"/>
        <xdr:cNvSpPr txBox="1"/>
      </xdr:nvSpPr>
      <xdr:spPr>
        <a:xfrm>
          <a:off x="17106900" y="250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135128</xdr:rowOff>
    </xdr:from>
    <xdr:to>
      <xdr:col>77</xdr:col>
      <xdr:colOff>95250</xdr:colOff>
      <xdr:row>15</xdr:row>
      <xdr:rowOff>65278</xdr:rowOff>
    </xdr:to>
    <xdr:sp macro="" textlink="">
      <xdr:nvSpPr>
        <xdr:cNvPr id="471" name="楕円 470"/>
        <xdr:cNvSpPr/>
      </xdr:nvSpPr>
      <xdr:spPr>
        <a:xfrm>
          <a:off x="16129000" y="25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50055</xdr:rowOff>
    </xdr:from>
    <xdr:ext cx="736600" cy="259045"/>
    <xdr:sp macro="" textlink="">
      <xdr:nvSpPr>
        <xdr:cNvPr id="472" name="テキスト ボックス 471"/>
        <xdr:cNvSpPr txBox="1"/>
      </xdr:nvSpPr>
      <xdr:spPr>
        <a:xfrm>
          <a:off x="15798800" y="2621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45847</xdr:rowOff>
    </xdr:from>
    <xdr:to>
      <xdr:col>73</xdr:col>
      <xdr:colOff>44450</xdr:colOff>
      <xdr:row>14</xdr:row>
      <xdr:rowOff>147447</xdr:rowOff>
    </xdr:to>
    <xdr:sp macro="" textlink="">
      <xdr:nvSpPr>
        <xdr:cNvPr id="473" name="楕円 472"/>
        <xdr:cNvSpPr/>
      </xdr:nvSpPr>
      <xdr:spPr>
        <a:xfrm>
          <a:off x="15240000" y="244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157624</xdr:rowOff>
    </xdr:from>
    <xdr:ext cx="762000" cy="259045"/>
    <xdr:sp macro="" textlink="">
      <xdr:nvSpPr>
        <xdr:cNvPr id="474" name="テキスト ボックス 473"/>
        <xdr:cNvSpPr txBox="1"/>
      </xdr:nvSpPr>
      <xdr:spPr>
        <a:xfrm>
          <a:off x="14909800" y="221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44399</xdr:rowOff>
    </xdr:from>
    <xdr:to>
      <xdr:col>68</xdr:col>
      <xdr:colOff>203200</xdr:colOff>
      <xdr:row>14</xdr:row>
      <xdr:rowOff>145999</xdr:rowOff>
    </xdr:to>
    <xdr:sp macro="" textlink="">
      <xdr:nvSpPr>
        <xdr:cNvPr id="475" name="楕円 474"/>
        <xdr:cNvSpPr/>
      </xdr:nvSpPr>
      <xdr:spPr>
        <a:xfrm>
          <a:off x="14351000" y="244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156176</xdr:rowOff>
    </xdr:from>
    <xdr:ext cx="762000" cy="259045"/>
    <xdr:sp macro="" textlink="">
      <xdr:nvSpPr>
        <xdr:cNvPr id="476" name="テキスト ボックス 475"/>
        <xdr:cNvSpPr txBox="1"/>
      </xdr:nvSpPr>
      <xdr:spPr>
        <a:xfrm>
          <a:off x="14020800" y="221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30404</xdr:rowOff>
    </xdr:from>
    <xdr:to>
      <xdr:col>64</xdr:col>
      <xdr:colOff>152400</xdr:colOff>
      <xdr:row>14</xdr:row>
      <xdr:rowOff>132004</xdr:rowOff>
    </xdr:to>
    <xdr:sp macro="" textlink="">
      <xdr:nvSpPr>
        <xdr:cNvPr id="477" name="楕円 476"/>
        <xdr:cNvSpPr/>
      </xdr:nvSpPr>
      <xdr:spPr>
        <a:xfrm>
          <a:off x="13462000" y="243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142181</xdr:rowOff>
    </xdr:from>
    <xdr:ext cx="762000" cy="259045"/>
    <xdr:sp macro="" textlink="">
      <xdr:nvSpPr>
        <xdr:cNvPr id="478" name="テキスト ボックス 477"/>
        <xdr:cNvSpPr txBox="1"/>
      </xdr:nvSpPr>
      <xdr:spPr>
        <a:xfrm>
          <a:off x="13131800" y="219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16,835
16,732
77.94
10,195,236
9,926,125
227,881
5,893,383
12,638,318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人件費に係る経常収支比率は低くなっている。要因としては採用・退職による職員構成の変動等によるもので、ラスパイレス指数も低い現状にある。今後も、退職者の不補充等による職員数の減、各種手当の見直し等給与の適正化によ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72136</xdr:rowOff>
    </xdr:from>
    <xdr:to>
      <xdr:col>24</xdr:col>
      <xdr:colOff>25400</xdr:colOff>
      <xdr:row>36</xdr:row>
      <xdr:rowOff>85852</xdr:rowOff>
    </xdr:to>
    <xdr:cxnSp macro="">
      <xdr:nvCxnSpPr>
        <xdr:cNvPr id="64" name="直線コネクタ 63"/>
        <xdr:cNvCxnSpPr/>
      </xdr:nvCxnSpPr>
      <xdr:spPr>
        <a:xfrm>
          <a:off x="3987800" y="62443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72136</xdr:rowOff>
    </xdr:from>
    <xdr:to>
      <xdr:col>19</xdr:col>
      <xdr:colOff>187325</xdr:colOff>
      <xdr:row>36</xdr:row>
      <xdr:rowOff>72136</xdr:rowOff>
    </xdr:to>
    <xdr:cxnSp macro="">
      <xdr:nvCxnSpPr>
        <xdr:cNvPr id="67" name="直線コネクタ 66"/>
        <xdr:cNvCxnSpPr/>
      </xdr:nvCxnSpPr>
      <xdr:spPr>
        <a:xfrm>
          <a:off x="3098800" y="6244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69" name="テキスト ボックス 68"/>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62992</xdr:rowOff>
    </xdr:from>
    <xdr:to>
      <xdr:col>15</xdr:col>
      <xdr:colOff>98425</xdr:colOff>
      <xdr:row>36</xdr:row>
      <xdr:rowOff>72136</xdr:rowOff>
    </xdr:to>
    <xdr:cxnSp macro="">
      <xdr:nvCxnSpPr>
        <xdr:cNvPr id="70" name="直線コネクタ 69"/>
        <xdr:cNvCxnSpPr/>
      </xdr:nvCxnSpPr>
      <xdr:spPr>
        <a:xfrm>
          <a:off x="2209800" y="62351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26416</xdr:rowOff>
    </xdr:from>
    <xdr:to>
      <xdr:col>11</xdr:col>
      <xdr:colOff>9525</xdr:colOff>
      <xdr:row>36</xdr:row>
      <xdr:rowOff>62992</xdr:rowOff>
    </xdr:to>
    <xdr:cxnSp macro="">
      <xdr:nvCxnSpPr>
        <xdr:cNvPr id="73" name="直線コネクタ 72"/>
        <xdr:cNvCxnSpPr/>
      </xdr:nvCxnSpPr>
      <xdr:spPr>
        <a:xfrm>
          <a:off x="1320800" y="61986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21336</xdr:rowOff>
    </xdr:from>
    <xdr:to>
      <xdr:col>20</xdr:col>
      <xdr:colOff>38100</xdr:colOff>
      <xdr:row>36</xdr:row>
      <xdr:rowOff>122936</xdr:rowOff>
    </xdr:to>
    <xdr:sp macro="" textlink="">
      <xdr:nvSpPr>
        <xdr:cNvPr id="85" name="楕円 84"/>
        <xdr:cNvSpPr/>
      </xdr:nvSpPr>
      <xdr:spPr>
        <a:xfrm>
          <a:off x="3937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133113</xdr:rowOff>
    </xdr:from>
    <xdr:ext cx="736600" cy="259045"/>
    <xdr:sp macro="" textlink="">
      <xdr:nvSpPr>
        <xdr:cNvPr id="86" name="テキスト ボックス 85"/>
        <xdr:cNvSpPr txBox="1"/>
      </xdr:nvSpPr>
      <xdr:spPr>
        <a:xfrm>
          <a:off x="3606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21336</xdr:rowOff>
    </xdr:from>
    <xdr:to>
      <xdr:col>15</xdr:col>
      <xdr:colOff>149225</xdr:colOff>
      <xdr:row>36</xdr:row>
      <xdr:rowOff>122936</xdr:rowOff>
    </xdr:to>
    <xdr:sp macro="" textlink="">
      <xdr:nvSpPr>
        <xdr:cNvPr id="87" name="楕円 86"/>
        <xdr:cNvSpPr/>
      </xdr:nvSpPr>
      <xdr:spPr>
        <a:xfrm>
          <a:off x="3048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133113</xdr:rowOff>
    </xdr:from>
    <xdr:ext cx="762000" cy="259045"/>
    <xdr:sp macro="" textlink="">
      <xdr:nvSpPr>
        <xdr:cNvPr id="88" name="テキスト ボックス 87"/>
        <xdr:cNvSpPr txBox="1"/>
      </xdr:nvSpPr>
      <xdr:spPr>
        <a:xfrm>
          <a:off x="2717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xdr:rowOff>
    </xdr:from>
    <xdr:to>
      <xdr:col>11</xdr:col>
      <xdr:colOff>60325</xdr:colOff>
      <xdr:row>36</xdr:row>
      <xdr:rowOff>113792</xdr:rowOff>
    </xdr:to>
    <xdr:sp macro="" textlink="">
      <xdr:nvSpPr>
        <xdr:cNvPr id="89" name="楕円 88"/>
        <xdr:cNvSpPr/>
      </xdr:nvSpPr>
      <xdr:spPr>
        <a:xfrm>
          <a:off x="2159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123969</xdr:rowOff>
    </xdr:from>
    <xdr:ext cx="762000" cy="259045"/>
    <xdr:sp macro="" textlink="">
      <xdr:nvSpPr>
        <xdr:cNvPr id="90" name="テキスト ボックス 89"/>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147066</xdr:rowOff>
    </xdr:from>
    <xdr:to>
      <xdr:col>6</xdr:col>
      <xdr:colOff>171450</xdr:colOff>
      <xdr:row>36</xdr:row>
      <xdr:rowOff>77216</xdr:rowOff>
    </xdr:to>
    <xdr:sp macro="" textlink="">
      <xdr:nvSpPr>
        <xdr:cNvPr id="91" name="楕円 90"/>
        <xdr:cNvSpPr/>
      </xdr:nvSpPr>
      <xdr:spPr>
        <a:xfrm>
          <a:off x="1270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87393</xdr:rowOff>
    </xdr:from>
    <xdr:ext cx="762000" cy="259045"/>
    <xdr:sp macro="" textlink="">
      <xdr:nvSpPr>
        <xdr:cNvPr id="92" name="テキスト ボックス 91"/>
        <xdr:cNvSpPr txBox="1"/>
      </xdr:nvSpPr>
      <xdr:spPr>
        <a:xfrm>
          <a:off x="939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が類似団体平均に比較して低くなっているのは、事務・事業の見直しによる削減、施設管理費の削減、指定管理者制度の導入等によるものである。引き続き、事務・事業の見直し、民間への委託化の推進等の行財政改革を行い、より一層のコスト削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5080</xdr:rowOff>
    </xdr:to>
    <xdr:cxnSp macro="">
      <xdr:nvCxnSpPr>
        <xdr:cNvPr id="125" name="直線コネクタ 124"/>
        <xdr:cNvCxnSpPr/>
      </xdr:nvCxnSpPr>
      <xdr:spPr>
        <a:xfrm>
          <a:off x="15671800" y="26797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6367</xdr:rowOff>
    </xdr:from>
    <xdr:ext cx="762000" cy="259045"/>
    <xdr:sp macro="" textlink="">
      <xdr:nvSpPr>
        <xdr:cNvPr id="126"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62230</xdr:rowOff>
    </xdr:from>
    <xdr:to>
      <xdr:col>78</xdr:col>
      <xdr:colOff>69850</xdr:colOff>
      <xdr:row>15</xdr:row>
      <xdr:rowOff>107950</xdr:rowOff>
    </xdr:to>
    <xdr:cxnSp macro="">
      <xdr:nvCxnSpPr>
        <xdr:cNvPr id="128" name="直線コネクタ 127"/>
        <xdr:cNvCxnSpPr/>
      </xdr:nvCxnSpPr>
      <xdr:spPr>
        <a:xfrm>
          <a:off x="14782800" y="2633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0" name="テキスト ボックス 129"/>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62230</xdr:rowOff>
    </xdr:from>
    <xdr:to>
      <xdr:col>73</xdr:col>
      <xdr:colOff>180975</xdr:colOff>
      <xdr:row>15</xdr:row>
      <xdr:rowOff>77470</xdr:rowOff>
    </xdr:to>
    <xdr:cxnSp macro="">
      <xdr:nvCxnSpPr>
        <xdr:cNvPr id="131" name="直線コネクタ 130"/>
        <xdr:cNvCxnSpPr/>
      </xdr:nvCxnSpPr>
      <xdr:spPr>
        <a:xfrm flipV="1">
          <a:off x="13893800" y="2633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3" name="テキスト ボックス 132"/>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16510</xdr:rowOff>
    </xdr:from>
    <xdr:to>
      <xdr:col>69</xdr:col>
      <xdr:colOff>92075</xdr:colOff>
      <xdr:row>15</xdr:row>
      <xdr:rowOff>77470</xdr:rowOff>
    </xdr:to>
    <xdr:cxnSp macro="">
      <xdr:nvCxnSpPr>
        <xdr:cNvPr id="134" name="直線コネクタ 133"/>
        <xdr:cNvCxnSpPr/>
      </xdr:nvCxnSpPr>
      <xdr:spPr>
        <a:xfrm>
          <a:off x="13004800" y="2588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38" name="テキスト ボックス 137"/>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44" name="楕円 143"/>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142257</xdr:rowOff>
    </xdr:from>
    <xdr:ext cx="762000" cy="259045"/>
    <xdr:sp macro="" textlink="">
      <xdr:nvSpPr>
        <xdr:cNvPr id="145" name="物件費該当値テキスト"/>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6" name="楕円 145"/>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7" name="テキスト ボックス 146"/>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11430</xdr:rowOff>
    </xdr:from>
    <xdr:to>
      <xdr:col>74</xdr:col>
      <xdr:colOff>31750</xdr:colOff>
      <xdr:row>15</xdr:row>
      <xdr:rowOff>113030</xdr:rowOff>
    </xdr:to>
    <xdr:sp macro="" textlink="">
      <xdr:nvSpPr>
        <xdr:cNvPr id="148" name="楕円 147"/>
        <xdr:cNvSpPr/>
      </xdr:nvSpPr>
      <xdr:spPr>
        <a:xfrm>
          <a:off x="14732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123207</xdr:rowOff>
    </xdr:from>
    <xdr:ext cx="762000" cy="259045"/>
    <xdr:sp macro="" textlink="">
      <xdr:nvSpPr>
        <xdr:cNvPr id="149" name="テキスト ボックス 148"/>
        <xdr:cNvSpPr txBox="1"/>
      </xdr:nvSpPr>
      <xdr:spPr>
        <a:xfrm>
          <a:off x="14401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26670</xdr:rowOff>
    </xdr:from>
    <xdr:to>
      <xdr:col>69</xdr:col>
      <xdr:colOff>142875</xdr:colOff>
      <xdr:row>15</xdr:row>
      <xdr:rowOff>128270</xdr:rowOff>
    </xdr:to>
    <xdr:sp macro="" textlink="">
      <xdr:nvSpPr>
        <xdr:cNvPr id="150" name="楕円 149"/>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138447</xdr:rowOff>
    </xdr:from>
    <xdr:ext cx="762000" cy="259045"/>
    <xdr:sp macro="" textlink="">
      <xdr:nvSpPr>
        <xdr:cNvPr id="151" name="テキスト ボックス 150"/>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137160</xdr:rowOff>
    </xdr:from>
    <xdr:to>
      <xdr:col>65</xdr:col>
      <xdr:colOff>53975</xdr:colOff>
      <xdr:row>15</xdr:row>
      <xdr:rowOff>67310</xdr:rowOff>
    </xdr:to>
    <xdr:sp macro="" textlink="">
      <xdr:nvSpPr>
        <xdr:cNvPr id="152" name="楕円 151"/>
        <xdr:cNvSpPr/>
      </xdr:nvSpPr>
      <xdr:spPr>
        <a:xfrm>
          <a:off x="12954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77487</xdr:rowOff>
    </xdr:from>
    <xdr:ext cx="762000" cy="259045"/>
    <xdr:sp macro="" textlink="">
      <xdr:nvSpPr>
        <xdr:cNvPr id="153" name="テキスト ボックス 152"/>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平均を大きく上回っているのは、主に福祉事務所による生活保護や単独事業による子育て支援のための施策など、福祉施策に重点を置いている政策を展開していることが挙げられる。今後も扶助費の増額が予想される中、事務・事業の取捨選択や見直し等を行い、財政を圧迫する一因となっている扶助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58</xdr:row>
      <xdr:rowOff>39915</xdr:rowOff>
    </xdr:to>
    <xdr:cxnSp macro="">
      <xdr:nvCxnSpPr>
        <xdr:cNvPr id="188" name="直線コネクタ 187"/>
        <xdr:cNvCxnSpPr/>
      </xdr:nvCxnSpPr>
      <xdr:spPr>
        <a:xfrm>
          <a:off x="3987800" y="99078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57</xdr:row>
      <xdr:rowOff>146050</xdr:rowOff>
    </xdr:to>
    <xdr:cxnSp macro="">
      <xdr:nvCxnSpPr>
        <xdr:cNvPr id="191" name="直線コネクタ 190"/>
        <xdr:cNvCxnSpPr/>
      </xdr:nvCxnSpPr>
      <xdr:spPr>
        <a:xfrm flipV="1">
          <a:off x="3098800" y="9907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57</xdr:row>
      <xdr:rowOff>146050</xdr:rowOff>
    </xdr:to>
    <xdr:cxnSp macro="">
      <xdr:nvCxnSpPr>
        <xdr:cNvPr id="194" name="直線コネクタ 193"/>
        <xdr:cNvCxnSpPr/>
      </xdr:nvCxnSpPr>
      <xdr:spPr>
        <a:xfrm>
          <a:off x="2209800" y="9907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135165</xdr:rowOff>
    </xdr:to>
    <xdr:cxnSp macro="">
      <xdr:nvCxnSpPr>
        <xdr:cNvPr id="197" name="直線コネクタ 196"/>
        <xdr:cNvCxnSpPr/>
      </xdr:nvCxnSpPr>
      <xdr:spPr>
        <a:xfrm>
          <a:off x="1320800" y="97771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207" name="楕円 206"/>
        <xdr:cNvSpPr/>
      </xdr:nvSpPr>
      <xdr:spPr>
        <a:xfrm>
          <a:off x="47752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132642</xdr:rowOff>
    </xdr:from>
    <xdr:ext cx="762000" cy="259045"/>
    <xdr:sp macro="" textlink="">
      <xdr:nvSpPr>
        <xdr:cNvPr id="208" name="扶助費該当値テキスト"/>
        <xdr:cNvSpPr txBox="1"/>
      </xdr:nvSpPr>
      <xdr:spPr>
        <a:xfrm>
          <a:off x="4914900" y="990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09" name="楕円 208"/>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10" name="テキスト ボックス 209"/>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1" name="楕円 210"/>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2" name="テキスト ボックス 211"/>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13" name="楕円 212"/>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14" name="テキスト ボックス 213"/>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15" name="楕円 214"/>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16" name="テキスト ボックス 215"/>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・その他に係る経常収支比率は、公営事業等への繰出金額が減少したものの、前年に比べて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ポイントの増加、類似団体平均を</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上回った。本町においては、特に下水道事業会計への繰出金が大きいことから、今後、利用者数減少や施設の老朽化による改修費の増を見据え、下水道料金等の見直しや経費の削減を行い、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85090</xdr:rowOff>
    </xdr:from>
    <xdr:to>
      <xdr:col>82</xdr:col>
      <xdr:colOff>107950</xdr:colOff>
      <xdr:row>59</xdr:row>
      <xdr:rowOff>107950</xdr:rowOff>
    </xdr:to>
    <xdr:cxnSp macro="">
      <xdr:nvCxnSpPr>
        <xdr:cNvPr id="249" name="直線コネクタ 248"/>
        <xdr:cNvCxnSpPr/>
      </xdr:nvCxnSpPr>
      <xdr:spPr>
        <a:xfrm>
          <a:off x="15671800" y="10200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50817</xdr:rowOff>
    </xdr:from>
    <xdr:ext cx="762000" cy="259045"/>
    <xdr:sp macro="" textlink="">
      <xdr:nvSpPr>
        <xdr:cNvPr id="250"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85090</xdr:rowOff>
    </xdr:from>
    <xdr:to>
      <xdr:col>78</xdr:col>
      <xdr:colOff>69850</xdr:colOff>
      <xdr:row>59</xdr:row>
      <xdr:rowOff>146050</xdr:rowOff>
    </xdr:to>
    <xdr:cxnSp macro="">
      <xdr:nvCxnSpPr>
        <xdr:cNvPr id="252" name="直線コネクタ 251"/>
        <xdr:cNvCxnSpPr/>
      </xdr:nvCxnSpPr>
      <xdr:spPr>
        <a:xfrm flipV="1">
          <a:off x="14782800" y="10200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146050</xdr:rowOff>
    </xdr:from>
    <xdr:to>
      <xdr:col>73</xdr:col>
      <xdr:colOff>180975</xdr:colOff>
      <xdr:row>59</xdr:row>
      <xdr:rowOff>168910</xdr:rowOff>
    </xdr:to>
    <xdr:cxnSp macro="">
      <xdr:nvCxnSpPr>
        <xdr:cNvPr id="255" name="直線コネクタ 254"/>
        <xdr:cNvCxnSpPr/>
      </xdr:nvCxnSpPr>
      <xdr:spPr>
        <a:xfrm flipV="1">
          <a:off x="13893800" y="10261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57" name="テキスト ボックス 256"/>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59</xdr:row>
      <xdr:rowOff>168910</xdr:rowOff>
    </xdr:to>
    <xdr:cxnSp macro="">
      <xdr:nvCxnSpPr>
        <xdr:cNvPr id="258" name="直線コネクタ 257"/>
        <xdr:cNvCxnSpPr/>
      </xdr:nvCxnSpPr>
      <xdr:spPr>
        <a:xfrm>
          <a:off x="13004800" y="9697720"/>
          <a:ext cx="889000" cy="58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60" name="テキスト ボックス 259"/>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2" name="テキスト ボックス 261"/>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68" name="楕円 267"/>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29227</xdr:rowOff>
    </xdr:from>
    <xdr:ext cx="762000" cy="259045"/>
    <xdr:sp macro="" textlink="">
      <xdr:nvSpPr>
        <xdr:cNvPr id="269" name="その他該当値テキスト"/>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34290</xdr:rowOff>
    </xdr:from>
    <xdr:to>
      <xdr:col>78</xdr:col>
      <xdr:colOff>120650</xdr:colOff>
      <xdr:row>59</xdr:row>
      <xdr:rowOff>135890</xdr:rowOff>
    </xdr:to>
    <xdr:sp macro="" textlink="">
      <xdr:nvSpPr>
        <xdr:cNvPr id="270" name="楕円 269"/>
        <xdr:cNvSpPr/>
      </xdr:nvSpPr>
      <xdr:spPr>
        <a:xfrm>
          <a:off x="15621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120667</xdr:rowOff>
    </xdr:from>
    <xdr:ext cx="736600" cy="259045"/>
    <xdr:sp macro="" textlink="">
      <xdr:nvSpPr>
        <xdr:cNvPr id="271" name="テキスト ボックス 270"/>
        <xdr:cNvSpPr txBox="1"/>
      </xdr:nvSpPr>
      <xdr:spPr>
        <a:xfrm>
          <a:off x="15290800" y="1023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95250</xdr:rowOff>
    </xdr:from>
    <xdr:to>
      <xdr:col>74</xdr:col>
      <xdr:colOff>31750</xdr:colOff>
      <xdr:row>60</xdr:row>
      <xdr:rowOff>25400</xdr:rowOff>
    </xdr:to>
    <xdr:sp macro="" textlink="">
      <xdr:nvSpPr>
        <xdr:cNvPr id="272" name="楕円 271"/>
        <xdr:cNvSpPr/>
      </xdr:nvSpPr>
      <xdr:spPr>
        <a:xfrm>
          <a:off x="14732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73" name="テキスト ボックス 272"/>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118110</xdr:rowOff>
    </xdr:from>
    <xdr:to>
      <xdr:col>69</xdr:col>
      <xdr:colOff>142875</xdr:colOff>
      <xdr:row>60</xdr:row>
      <xdr:rowOff>48260</xdr:rowOff>
    </xdr:to>
    <xdr:sp macro="" textlink="">
      <xdr:nvSpPr>
        <xdr:cNvPr id="274" name="楕円 273"/>
        <xdr:cNvSpPr/>
      </xdr:nvSpPr>
      <xdr:spPr>
        <a:xfrm>
          <a:off x="13843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33037</xdr:rowOff>
    </xdr:from>
    <xdr:ext cx="762000" cy="259045"/>
    <xdr:sp macro="" textlink="">
      <xdr:nvSpPr>
        <xdr:cNvPr id="275" name="テキスト ボックス 274"/>
        <xdr:cNvSpPr txBox="1"/>
      </xdr:nvSpPr>
      <xdr:spPr>
        <a:xfrm>
          <a:off x="13512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45720</xdr:rowOff>
    </xdr:from>
    <xdr:to>
      <xdr:col>65</xdr:col>
      <xdr:colOff>53975</xdr:colOff>
      <xdr:row>56</xdr:row>
      <xdr:rowOff>147320</xdr:rowOff>
    </xdr:to>
    <xdr:sp macro="" textlink="">
      <xdr:nvSpPr>
        <xdr:cNvPr id="276" name="楕円 275"/>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157497</xdr:rowOff>
    </xdr:from>
    <xdr:ext cx="762000" cy="259045"/>
    <xdr:sp macro="" textlink="">
      <xdr:nvSpPr>
        <xdr:cNvPr id="277" name="テキスト ボックス 276"/>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・補助費等が類似団体平均を</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下回っているのは、行財政改革により補助金及び負担金等の廃止や見直しを行ったことによる削減効果が現れている。今後も、補助金を交付することが適当な事業か否かの検証を行うことにより補助金及び負担金等の廃止や見直しに取り組み、より一層の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97282</xdr:rowOff>
    </xdr:from>
    <xdr:to>
      <xdr:col>82</xdr:col>
      <xdr:colOff>107950</xdr:colOff>
      <xdr:row>35</xdr:row>
      <xdr:rowOff>129286</xdr:rowOff>
    </xdr:to>
    <xdr:cxnSp macro="">
      <xdr:nvCxnSpPr>
        <xdr:cNvPr id="307" name="直線コネクタ 306"/>
        <xdr:cNvCxnSpPr/>
      </xdr:nvCxnSpPr>
      <xdr:spPr>
        <a:xfrm>
          <a:off x="15671800" y="60980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97282</xdr:rowOff>
    </xdr:from>
    <xdr:to>
      <xdr:col>78</xdr:col>
      <xdr:colOff>69850</xdr:colOff>
      <xdr:row>35</xdr:row>
      <xdr:rowOff>97282</xdr:rowOff>
    </xdr:to>
    <xdr:cxnSp macro="">
      <xdr:nvCxnSpPr>
        <xdr:cNvPr id="310" name="直線コネクタ 309"/>
        <xdr:cNvCxnSpPr/>
      </xdr:nvCxnSpPr>
      <xdr:spPr>
        <a:xfrm>
          <a:off x="14782800" y="6098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2" name="テキスト ボックス 311"/>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97282</xdr:rowOff>
    </xdr:from>
    <xdr:to>
      <xdr:col>73</xdr:col>
      <xdr:colOff>180975</xdr:colOff>
      <xdr:row>35</xdr:row>
      <xdr:rowOff>101854</xdr:rowOff>
    </xdr:to>
    <xdr:cxnSp macro="">
      <xdr:nvCxnSpPr>
        <xdr:cNvPr id="313" name="直線コネクタ 312"/>
        <xdr:cNvCxnSpPr/>
      </xdr:nvCxnSpPr>
      <xdr:spPr>
        <a:xfrm flipV="1">
          <a:off x="13893800" y="6098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15" name="テキスト ボックス 314"/>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60706</xdr:rowOff>
    </xdr:from>
    <xdr:to>
      <xdr:col>69</xdr:col>
      <xdr:colOff>92075</xdr:colOff>
      <xdr:row>35</xdr:row>
      <xdr:rowOff>101854</xdr:rowOff>
    </xdr:to>
    <xdr:cxnSp macro="">
      <xdr:nvCxnSpPr>
        <xdr:cNvPr id="316" name="直線コネクタ 315"/>
        <xdr:cNvCxnSpPr/>
      </xdr:nvCxnSpPr>
      <xdr:spPr>
        <a:xfrm>
          <a:off x="13004800" y="60614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8" name="テキスト ボックス 31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0" name="テキスト ボックス 319"/>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78486</xdr:rowOff>
    </xdr:from>
    <xdr:to>
      <xdr:col>82</xdr:col>
      <xdr:colOff>158750</xdr:colOff>
      <xdr:row>36</xdr:row>
      <xdr:rowOff>8636</xdr:rowOff>
    </xdr:to>
    <xdr:sp macro="" textlink="">
      <xdr:nvSpPr>
        <xdr:cNvPr id="326" name="楕円 325"/>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95013</xdr:rowOff>
    </xdr:from>
    <xdr:ext cx="762000" cy="259045"/>
    <xdr:sp macro="" textlink="">
      <xdr:nvSpPr>
        <xdr:cNvPr id="327" name="補助費等該当値テキスト"/>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46482</xdr:rowOff>
    </xdr:from>
    <xdr:to>
      <xdr:col>78</xdr:col>
      <xdr:colOff>120650</xdr:colOff>
      <xdr:row>35</xdr:row>
      <xdr:rowOff>148082</xdr:rowOff>
    </xdr:to>
    <xdr:sp macro="" textlink="">
      <xdr:nvSpPr>
        <xdr:cNvPr id="328" name="楕円 327"/>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158259</xdr:rowOff>
    </xdr:from>
    <xdr:ext cx="736600" cy="259045"/>
    <xdr:sp macro="" textlink="">
      <xdr:nvSpPr>
        <xdr:cNvPr id="329" name="テキスト ボックス 328"/>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46482</xdr:rowOff>
    </xdr:from>
    <xdr:to>
      <xdr:col>74</xdr:col>
      <xdr:colOff>31750</xdr:colOff>
      <xdr:row>35</xdr:row>
      <xdr:rowOff>148082</xdr:rowOff>
    </xdr:to>
    <xdr:sp macro="" textlink="">
      <xdr:nvSpPr>
        <xdr:cNvPr id="330" name="楕円 329"/>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158259</xdr:rowOff>
    </xdr:from>
    <xdr:ext cx="762000" cy="259045"/>
    <xdr:sp macro="" textlink="">
      <xdr:nvSpPr>
        <xdr:cNvPr id="331" name="テキスト ボックス 330"/>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51054</xdr:rowOff>
    </xdr:from>
    <xdr:to>
      <xdr:col>69</xdr:col>
      <xdr:colOff>142875</xdr:colOff>
      <xdr:row>35</xdr:row>
      <xdr:rowOff>152654</xdr:rowOff>
    </xdr:to>
    <xdr:sp macro="" textlink="">
      <xdr:nvSpPr>
        <xdr:cNvPr id="332" name="楕円 331"/>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162831</xdr:rowOff>
    </xdr:from>
    <xdr:ext cx="762000" cy="259045"/>
    <xdr:sp macro="" textlink="">
      <xdr:nvSpPr>
        <xdr:cNvPr id="333" name="テキスト ボックス 332"/>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xdr:rowOff>
    </xdr:from>
    <xdr:to>
      <xdr:col>65</xdr:col>
      <xdr:colOff>53975</xdr:colOff>
      <xdr:row>35</xdr:row>
      <xdr:rowOff>111506</xdr:rowOff>
    </xdr:to>
    <xdr:sp macro="" textlink="">
      <xdr:nvSpPr>
        <xdr:cNvPr id="334" name="楕円 333"/>
        <xdr:cNvSpPr/>
      </xdr:nvSpPr>
      <xdr:spPr>
        <a:xfrm>
          <a:off x="12954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121683</xdr:rowOff>
    </xdr:from>
    <xdr:ext cx="762000" cy="259045"/>
    <xdr:sp macro="" textlink="">
      <xdr:nvSpPr>
        <xdr:cNvPr id="335" name="テキスト ボックス 334"/>
        <xdr:cNvSpPr txBox="1"/>
      </xdr:nvSpPr>
      <xdr:spPr>
        <a:xfrm>
          <a:off x="12623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・大口償還の完了により、前年と比べ、額が減少し、公債費に係る経常収支比率は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減少した。類似団体では依然として下位にある。町財政において公債費の負担は非常に重たく、厳しい財政運営となっている。地方債の新規発行を伴う、大規模な建設事業等は事業費を抑制しつつ、繰上償還等を行いながら公債費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26415</xdr:rowOff>
    </xdr:from>
    <xdr:to>
      <xdr:col>24</xdr:col>
      <xdr:colOff>25400</xdr:colOff>
      <xdr:row>78</xdr:row>
      <xdr:rowOff>145287</xdr:rowOff>
    </xdr:to>
    <xdr:cxnSp macro="">
      <xdr:nvCxnSpPr>
        <xdr:cNvPr id="365" name="直線コネクタ 364"/>
        <xdr:cNvCxnSpPr/>
      </xdr:nvCxnSpPr>
      <xdr:spPr>
        <a:xfrm flipV="1">
          <a:off x="3987800" y="13399515"/>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145287</xdr:rowOff>
    </xdr:from>
    <xdr:to>
      <xdr:col>19</xdr:col>
      <xdr:colOff>187325</xdr:colOff>
      <xdr:row>78</xdr:row>
      <xdr:rowOff>163576</xdr:rowOff>
    </xdr:to>
    <xdr:cxnSp macro="">
      <xdr:nvCxnSpPr>
        <xdr:cNvPr id="368" name="直線コネクタ 367"/>
        <xdr:cNvCxnSpPr/>
      </xdr:nvCxnSpPr>
      <xdr:spPr>
        <a:xfrm flipV="1">
          <a:off x="3098800" y="135183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0" name="テキスト ボックス 369"/>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163576</xdr:rowOff>
    </xdr:from>
    <xdr:to>
      <xdr:col>15</xdr:col>
      <xdr:colOff>98425</xdr:colOff>
      <xdr:row>79</xdr:row>
      <xdr:rowOff>69850</xdr:rowOff>
    </xdr:to>
    <xdr:cxnSp macro="">
      <xdr:nvCxnSpPr>
        <xdr:cNvPr id="371" name="直線コネクタ 370"/>
        <xdr:cNvCxnSpPr/>
      </xdr:nvCxnSpPr>
      <xdr:spPr>
        <a:xfrm flipV="1">
          <a:off x="2209800" y="135366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69850</xdr:rowOff>
    </xdr:from>
    <xdr:to>
      <xdr:col>11</xdr:col>
      <xdr:colOff>9525</xdr:colOff>
      <xdr:row>79</xdr:row>
      <xdr:rowOff>152146</xdr:rowOff>
    </xdr:to>
    <xdr:cxnSp macro="">
      <xdr:nvCxnSpPr>
        <xdr:cNvPr id="374" name="直線コネクタ 373"/>
        <xdr:cNvCxnSpPr/>
      </xdr:nvCxnSpPr>
      <xdr:spPr>
        <a:xfrm flipV="1">
          <a:off x="1320800" y="136144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76" name="テキスト ボックス 375"/>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135399</xdr:rowOff>
    </xdr:from>
    <xdr:ext cx="762000" cy="259045"/>
    <xdr:sp macro="" textlink="">
      <xdr:nvSpPr>
        <xdr:cNvPr id="378" name="テキスト ボックス 377"/>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147065</xdr:rowOff>
    </xdr:from>
    <xdr:to>
      <xdr:col>24</xdr:col>
      <xdr:colOff>76200</xdr:colOff>
      <xdr:row>78</xdr:row>
      <xdr:rowOff>77215</xdr:rowOff>
    </xdr:to>
    <xdr:sp macro="" textlink="">
      <xdr:nvSpPr>
        <xdr:cNvPr id="384" name="楕円 383"/>
        <xdr:cNvSpPr/>
      </xdr:nvSpPr>
      <xdr:spPr>
        <a:xfrm>
          <a:off x="4775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119142</xdr:rowOff>
    </xdr:from>
    <xdr:ext cx="762000" cy="259045"/>
    <xdr:sp macro="" textlink="">
      <xdr:nvSpPr>
        <xdr:cNvPr id="385" name="公債費該当値テキスト"/>
        <xdr:cNvSpPr txBox="1"/>
      </xdr:nvSpPr>
      <xdr:spPr>
        <a:xfrm>
          <a:off x="4914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94487</xdr:rowOff>
    </xdr:from>
    <xdr:to>
      <xdr:col>20</xdr:col>
      <xdr:colOff>38100</xdr:colOff>
      <xdr:row>79</xdr:row>
      <xdr:rowOff>24637</xdr:rowOff>
    </xdr:to>
    <xdr:sp macro="" textlink="">
      <xdr:nvSpPr>
        <xdr:cNvPr id="386" name="楕円 385"/>
        <xdr:cNvSpPr/>
      </xdr:nvSpPr>
      <xdr:spPr>
        <a:xfrm>
          <a:off x="3937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9414</xdr:rowOff>
    </xdr:from>
    <xdr:ext cx="736600" cy="259045"/>
    <xdr:sp macro="" textlink="">
      <xdr:nvSpPr>
        <xdr:cNvPr id="387" name="テキスト ボックス 386"/>
        <xdr:cNvSpPr txBox="1"/>
      </xdr:nvSpPr>
      <xdr:spPr>
        <a:xfrm>
          <a:off x="3606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112776</xdr:rowOff>
    </xdr:from>
    <xdr:to>
      <xdr:col>15</xdr:col>
      <xdr:colOff>149225</xdr:colOff>
      <xdr:row>79</xdr:row>
      <xdr:rowOff>42926</xdr:rowOff>
    </xdr:to>
    <xdr:sp macro="" textlink="">
      <xdr:nvSpPr>
        <xdr:cNvPr id="388" name="楕円 387"/>
        <xdr:cNvSpPr/>
      </xdr:nvSpPr>
      <xdr:spPr>
        <a:xfrm>
          <a:off x="3048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27703</xdr:rowOff>
    </xdr:from>
    <xdr:ext cx="762000" cy="259045"/>
    <xdr:sp macro="" textlink="">
      <xdr:nvSpPr>
        <xdr:cNvPr id="389" name="テキスト ボックス 388"/>
        <xdr:cNvSpPr txBox="1"/>
      </xdr:nvSpPr>
      <xdr:spPr>
        <a:xfrm>
          <a:off x="2717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19050</xdr:rowOff>
    </xdr:from>
    <xdr:to>
      <xdr:col>11</xdr:col>
      <xdr:colOff>60325</xdr:colOff>
      <xdr:row>79</xdr:row>
      <xdr:rowOff>120650</xdr:rowOff>
    </xdr:to>
    <xdr:sp macro="" textlink="">
      <xdr:nvSpPr>
        <xdr:cNvPr id="390" name="楕円 389"/>
        <xdr:cNvSpPr/>
      </xdr:nvSpPr>
      <xdr:spPr>
        <a:xfrm>
          <a:off x="2159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91" name="テキスト ボックス 390"/>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101346</xdr:rowOff>
    </xdr:from>
    <xdr:to>
      <xdr:col>6</xdr:col>
      <xdr:colOff>171450</xdr:colOff>
      <xdr:row>80</xdr:row>
      <xdr:rowOff>31496</xdr:rowOff>
    </xdr:to>
    <xdr:sp macro="" textlink="">
      <xdr:nvSpPr>
        <xdr:cNvPr id="392" name="楕円 391"/>
        <xdr:cNvSpPr/>
      </xdr:nvSpPr>
      <xdr:spPr>
        <a:xfrm>
          <a:off x="1270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16273</xdr:rowOff>
    </xdr:from>
    <xdr:ext cx="762000" cy="259045"/>
    <xdr:sp macro="" textlink="">
      <xdr:nvSpPr>
        <xdr:cNvPr id="393" name="テキスト ボックス 392"/>
        <xdr:cNvSpPr txBox="1"/>
      </xdr:nvSpPr>
      <xdr:spPr>
        <a:xfrm>
          <a:off x="939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・公債費以外では、前年度より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ポイント増加し、類似団体平均より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ポイント下回った。扶助費や繰出金の抑制と、維持費に係る施設の長寿命化が課題である。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117202</xdr:rowOff>
    </xdr:from>
    <xdr:to>
      <xdr:col>82</xdr:col>
      <xdr:colOff>107950</xdr:colOff>
      <xdr:row>77</xdr:row>
      <xdr:rowOff>40458</xdr:rowOff>
    </xdr:to>
    <xdr:cxnSp macro="">
      <xdr:nvCxnSpPr>
        <xdr:cNvPr id="428" name="直線コネクタ 427"/>
        <xdr:cNvCxnSpPr/>
      </xdr:nvCxnSpPr>
      <xdr:spPr>
        <a:xfrm>
          <a:off x="15671800" y="13147402"/>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10721</xdr:rowOff>
    </xdr:from>
    <xdr:ext cx="762000" cy="259045"/>
    <xdr:sp macro="" textlink="">
      <xdr:nvSpPr>
        <xdr:cNvPr id="429" name="公債費以外平均値テキスト"/>
        <xdr:cNvSpPr txBox="1"/>
      </xdr:nvSpPr>
      <xdr:spPr>
        <a:xfrm>
          <a:off x="16598900" y="1321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117202</xdr:rowOff>
    </xdr:from>
    <xdr:to>
      <xdr:col>78</xdr:col>
      <xdr:colOff>69850</xdr:colOff>
      <xdr:row>76</xdr:row>
      <xdr:rowOff>127000</xdr:rowOff>
    </xdr:to>
    <xdr:cxnSp macro="">
      <xdr:nvCxnSpPr>
        <xdr:cNvPr id="431" name="直線コネクタ 430"/>
        <xdr:cNvCxnSpPr/>
      </xdr:nvCxnSpPr>
      <xdr:spPr>
        <a:xfrm flipV="1">
          <a:off x="14782800" y="1314740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95629</xdr:rowOff>
    </xdr:from>
    <xdr:ext cx="736600" cy="259045"/>
    <xdr:sp macro="" textlink="">
      <xdr:nvSpPr>
        <xdr:cNvPr id="433" name="テキスト ボックス 432"/>
        <xdr:cNvSpPr txBox="1"/>
      </xdr:nvSpPr>
      <xdr:spPr>
        <a:xfrm>
          <a:off x="15290800" y="1329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76</xdr:row>
      <xdr:rowOff>136798</xdr:rowOff>
    </xdr:to>
    <xdr:cxnSp macro="">
      <xdr:nvCxnSpPr>
        <xdr:cNvPr id="434" name="直線コネクタ 433"/>
        <xdr:cNvCxnSpPr/>
      </xdr:nvCxnSpPr>
      <xdr:spPr>
        <a:xfrm flipV="1">
          <a:off x="13893800" y="1315720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6" name="テキスト ボックス 435"/>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107406</xdr:rowOff>
    </xdr:from>
    <xdr:to>
      <xdr:col>69</xdr:col>
      <xdr:colOff>92075</xdr:colOff>
      <xdr:row>76</xdr:row>
      <xdr:rowOff>136798</xdr:rowOff>
    </xdr:to>
    <xdr:cxnSp macro="">
      <xdr:nvCxnSpPr>
        <xdr:cNvPr id="437" name="直線コネクタ 436"/>
        <xdr:cNvCxnSpPr/>
      </xdr:nvCxnSpPr>
      <xdr:spPr>
        <a:xfrm>
          <a:off x="13004800" y="12794706"/>
          <a:ext cx="889000" cy="37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62972</xdr:rowOff>
    </xdr:from>
    <xdr:ext cx="762000" cy="259045"/>
    <xdr:sp macro="" textlink="">
      <xdr:nvSpPr>
        <xdr:cNvPr id="439" name="テキスト ボックス 438"/>
        <xdr:cNvSpPr txBox="1"/>
      </xdr:nvSpPr>
      <xdr:spPr>
        <a:xfrm>
          <a:off x="135128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169108</xdr:rowOff>
    </xdr:from>
    <xdr:ext cx="762000" cy="259045"/>
    <xdr:sp macro="" textlink="">
      <xdr:nvSpPr>
        <xdr:cNvPr id="441" name="テキスト ボックス 440"/>
        <xdr:cNvSpPr txBox="1"/>
      </xdr:nvSpPr>
      <xdr:spPr>
        <a:xfrm>
          <a:off x="12623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161108</xdr:rowOff>
    </xdr:from>
    <xdr:to>
      <xdr:col>82</xdr:col>
      <xdr:colOff>158750</xdr:colOff>
      <xdr:row>77</xdr:row>
      <xdr:rowOff>91258</xdr:rowOff>
    </xdr:to>
    <xdr:sp macro="" textlink="">
      <xdr:nvSpPr>
        <xdr:cNvPr id="447" name="楕円 446"/>
        <xdr:cNvSpPr/>
      </xdr:nvSpPr>
      <xdr:spPr>
        <a:xfrm>
          <a:off x="164592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6185</xdr:rowOff>
    </xdr:from>
    <xdr:ext cx="762000" cy="259045"/>
    <xdr:sp macro="" textlink="">
      <xdr:nvSpPr>
        <xdr:cNvPr id="448" name="公債費以外該当値テキスト"/>
        <xdr:cNvSpPr txBox="1"/>
      </xdr:nvSpPr>
      <xdr:spPr>
        <a:xfrm>
          <a:off x="16598900" y="1303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66402</xdr:rowOff>
    </xdr:from>
    <xdr:to>
      <xdr:col>78</xdr:col>
      <xdr:colOff>120650</xdr:colOff>
      <xdr:row>76</xdr:row>
      <xdr:rowOff>168002</xdr:rowOff>
    </xdr:to>
    <xdr:sp macro="" textlink="">
      <xdr:nvSpPr>
        <xdr:cNvPr id="449" name="楕円 448"/>
        <xdr:cNvSpPr/>
      </xdr:nvSpPr>
      <xdr:spPr>
        <a:xfrm>
          <a:off x="15621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50" name="テキスト ボックス 449"/>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51" name="楕円 450"/>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52" name="テキスト ボックス 451"/>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85998</xdr:rowOff>
    </xdr:from>
    <xdr:to>
      <xdr:col>69</xdr:col>
      <xdr:colOff>142875</xdr:colOff>
      <xdr:row>77</xdr:row>
      <xdr:rowOff>16148</xdr:rowOff>
    </xdr:to>
    <xdr:sp macro="" textlink="">
      <xdr:nvSpPr>
        <xdr:cNvPr id="453" name="楕円 452"/>
        <xdr:cNvSpPr/>
      </xdr:nvSpPr>
      <xdr:spPr>
        <a:xfrm>
          <a:off x="13843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26324</xdr:rowOff>
    </xdr:from>
    <xdr:ext cx="762000" cy="259045"/>
    <xdr:sp macro="" textlink="">
      <xdr:nvSpPr>
        <xdr:cNvPr id="454" name="テキスト ボックス 453"/>
        <xdr:cNvSpPr txBox="1"/>
      </xdr:nvSpPr>
      <xdr:spPr>
        <a:xfrm>
          <a:off x="13512800" y="1288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56606</xdr:rowOff>
    </xdr:from>
    <xdr:to>
      <xdr:col>65</xdr:col>
      <xdr:colOff>53975</xdr:colOff>
      <xdr:row>74</xdr:row>
      <xdr:rowOff>158206</xdr:rowOff>
    </xdr:to>
    <xdr:sp macro="" textlink="">
      <xdr:nvSpPr>
        <xdr:cNvPr id="455" name="楕円 454"/>
        <xdr:cNvSpPr/>
      </xdr:nvSpPr>
      <xdr:spPr>
        <a:xfrm>
          <a:off x="12954000" y="1274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168383</xdr:rowOff>
    </xdr:from>
    <xdr:ext cx="762000" cy="259045"/>
    <xdr:sp macro="" textlink="">
      <xdr:nvSpPr>
        <xdr:cNvPr id="456" name="テキスト ボックス 455"/>
        <xdr:cNvSpPr txBox="1"/>
      </xdr:nvSpPr>
      <xdr:spPr>
        <a:xfrm>
          <a:off x="12623800" y="1251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105506</xdr:rowOff>
    </xdr:from>
    <xdr:to>
      <xdr:col>29</xdr:col>
      <xdr:colOff>127000</xdr:colOff>
      <xdr:row>16</xdr:row>
      <xdr:rowOff>115728</xdr:rowOff>
    </xdr:to>
    <xdr:cxnSp macro="">
      <xdr:nvCxnSpPr>
        <xdr:cNvPr id="52" name="直線コネクタ 51"/>
        <xdr:cNvCxnSpPr/>
      </xdr:nvCxnSpPr>
      <xdr:spPr bwMode="auto">
        <a:xfrm flipV="1">
          <a:off x="5003800" y="2896331"/>
          <a:ext cx="647700" cy="10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90283</xdr:rowOff>
    </xdr:from>
    <xdr:ext cx="762000" cy="259045"/>
    <xdr:sp macro="" textlink="">
      <xdr:nvSpPr>
        <xdr:cNvPr id="53" name="人口1人当たり決算額の推移平均値テキスト130"/>
        <xdr:cNvSpPr txBox="1"/>
      </xdr:nvSpPr>
      <xdr:spPr>
        <a:xfrm>
          <a:off x="5740400" y="2881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115728</xdr:rowOff>
    </xdr:from>
    <xdr:to>
      <xdr:col>26</xdr:col>
      <xdr:colOff>50800</xdr:colOff>
      <xdr:row>16</xdr:row>
      <xdr:rowOff>135812</xdr:rowOff>
    </xdr:to>
    <xdr:cxnSp macro="">
      <xdr:nvCxnSpPr>
        <xdr:cNvPr id="55" name="直線コネクタ 54"/>
        <xdr:cNvCxnSpPr/>
      </xdr:nvCxnSpPr>
      <xdr:spPr bwMode="auto">
        <a:xfrm flipV="1">
          <a:off x="4305300" y="2906553"/>
          <a:ext cx="698500" cy="20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24301</xdr:rowOff>
    </xdr:from>
    <xdr:ext cx="736600" cy="259045"/>
    <xdr:sp macro="" textlink="">
      <xdr:nvSpPr>
        <xdr:cNvPr id="57" name="テキスト ボックス 56"/>
        <xdr:cNvSpPr txBox="1"/>
      </xdr:nvSpPr>
      <xdr:spPr>
        <a:xfrm>
          <a:off x="4622800" y="2986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124480</xdr:rowOff>
    </xdr:from>
    <xdr:to>
      <xdr:col>22</xdr:col>
      <xdr:colOff>114300</xdr:colOff>
      <xdr:row>16</xdr:row>
      <xdr:rowOff>135812</xdr:rowOff>
    </xdr:to>
    <xdr:cxnSp macro="">
      <xdr:nvCxnSpPr>
        <xdr:cNvPr id="58" name="直線コネクタ 57"/>
        <xdr:cNvCxnSpPr/>
      </xdr:nvCxnSpPr>
      <xdr:spPr bwMode="auto">
        <a:xfrm>
          <a:off x="3606800" y="2915305"/>
          <a:ext cx="698500" cy="11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52648</xdr:rowOff>
    </xdr:from>
    <xdr:ext cx="762000" cy="259045"/>
    <xdr:sp macro="" textlink="">
      <xdr:nvSpPr>
        <xdr:cNvPr id="60" name="テキスト ボックス 59"/>
        <xdr:cNvSpPr txBox="1"/>
      </xdr:nvSpPr>
      <xdr:spPr>
        <a:xfrm>
          <a:off x="3924300" y="301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124480</xdr:rowOff>
    </xdr:from>
    <xdr:to>
      <xdr:col>18</xdr:col>
      <xdr:colOff>177800</xdr:colOff>
      <xdr:row>16</xdr:row>
      <xdr:rowOff>149348</xdr:rowOff>
    </xdr:to>
    <xdr:cxnSp macro="">
      <xdr:nvCxnSpPr>
        <xdr:cNvPr id="61" name="直線コネクタ 60"/>
        <xdr:cNvCxnSpPr/>
      </xdr:nvCxnSpPr>
      <xdr:spPr bwMode="auto">
        <a:xfrm flipV="1">
          <a:off x="2908300" y="2915305"/>
          <a:ext cx="698500" cy="24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75720</xdr:rowOff>
    </xdr:from>
    <xdr:ext cx="762000" cy="259045"/>
    <xdr:sp macro="" textlink="">
      <xdr:nvSpPr>
        <xdr:cNvPr id="63" name="テキスト ボックス 62"/>
        <xdr:cNvSpPr txBox="1"/>
      </xdr:nvSpPr>
      <xdr:spPr>
        <a:xfrm>
          <a:off x="32258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86644</xdr:rowOff>
    </xdr:from>
    <xdr:ext cx="762000" cy="259045"/>
    <xdr:sp macro="" textlink="">
      <xdr:nvSpPr>
        <xdr:cNvPr id="65" name="テキスト ボックス 64"/>
        <xdr:cNvSpPr txBox="1"/>
      </xdr:nvSpPr>
      <xdr:spPr>
        <a:xfrm>
          <a:off x="2527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54706</xdr:rowOff>
    </xdr:from>
    <xdr:to>
      <xdr:col>29</xdr:col>
      <xdr:colOff>177800</xdr:colOff>
      <xdr:row>16</xdr:row>
      <xdr:rowOff>156306</xdr:rowOff>
    </xdr:to>
    <xdr:sp macro="" textlink="">
      <xdr:nvSpPr>
        <xdr:cNvPr id="71" name="楕円 70"/>
        <xdr:cNvSpPr/>
      </xdr:nvSpPr>
      <xdr:spPr bwMode="auto">
        <a:xfrm>
          <a:off x="5600700" y="2845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71233</xdr:rowOff>
    </xdr:from>
    <xdr:ext cx="762000" cy="259045"/>
    <xdr:sp macro="" textlink="">
      <xdr:nvSpPr>
        <xdr:cNvPr id="72" name="人口1人当たり決算額の推移該当値テキスト130"/>
        <xdr:cNvSpPr txBox="1"/>
      </xdr:nvSpPr>
      <xdr:spPr>
        <a:xfrm>
          <a:off x="5740400" y="269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64928</xdr:rowOff>
    </xdr:from>
    <xdr:to>
      <xdr:col>26</xdr:col>
      <xdr:colOff>101600</xdr:colOff>
      <xdr:row>16</xdr:row>
      <xdr:rowOff>166528</xdr:rowOff>
    </xdr:to>
    <xdr:sp macro="" textlink="">
      <xdr:nvSpPr>
        <xdr:cNvPr id="73" name="楕円 72"/>
        <xdr:cNvSpPr/>
      </xdr:nvSpPr>
      <xdr:spPr bwMode="auto">
        <a:xfrm>
          <a:off x="4953000" y="2855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5255</xdr:rowOff>
    </xdr:from>
    <xdr:ext cx="736600" cy="259045"/>
    <xdr:sp macro="" textlink="">
      <xdr:nvSpPr>
        <xdr:cNvPr id="74" name="テキスト ボックス 73"/>
        <xdr:cNvSpPr txBox="1"/>
      </xdr:nvSpPr>
      <xdr:spPr>
        <a:xfrm>
          <a:off x="4622800" y="2624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85012</xdr:rowOff>
    </xdr:from>
    <xdr:to>
      <xdr:col>22</xdr:col>
      <xdr:colOff>165100</xdr:colOff>
      <xdr:row>17</xdr:row>
      <xdr:rowOff>15162</xdr:rowOff>
    </xdr:to>
    <xdr:sp macro="" textlink="">
      <xdr:nvSpPr>
        <xdr:cNvPr id="75" name="楕円 74"/>
        <xdr:cNvSpPr/>
      </xdr:nvSpPr>
      <xdr:spPr bwMode="auto">
        <a:xfrm>
          <a:off x="4254500" y="2875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25339</xdr:rowOff>
    </xdr:from>
    <xdr:ext cx="762000" cy="259045"/>
    <xdr:sp macro="" textlink="">
      <xdr:nvSpPr>
        <xdr:cNvPr id="76" name="テキスト ボックス 75"/>
        <xdr:cNvSpPr txBox="1"/>
      </xdr:nvSpPr>
      <xdr:spPr>
        <a:xfrm>
          <a:off x="3924300" y="264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73680</xdr:rowOff>
    </xdr:from>
    <xdr:to>
      <xdr:col>19</xdr:col>
      <xdr:colOff>38100</xdr:colOff>
      <xdr:row>17</xdr:row>
      <xdr:rowOff>3830</xdr:rowOff>
    </xdr:to>
    <xdr:sp macro="" textlink="">
      <xdr:nvSpPr>
        <xdr:cNvPr id="77" name="楕円 76"/>
        <xdr:cNvSpPr/>
      </xdr:nvSpPr>
      <xdr:spPr bwMode="auto">
        <a:xfrm>
          <a:off x="3556000" y="2864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14007</xdr:rowOff>
    </xdr:from>
    <xdr:ext cx="762000" cy="259045"/>
    <xdr:sp macro="" textlink="">
      <xdr:nvSpPr>
        <xdr:cNvPr id="78" name="テキスト ボックス 77"/>
        <xdr:cNvSpPr txBox="1"/>
      </xdr:nvSpPr>
      <xdr:spPr>
        <a:xfrm>
          <a:off x="3225800" y="263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98548</xdr:rowOff>
    </xdr:from>
    <xdr:to>
      <xdr:col>15</xdr:col>
      <xdr:colOff>101600</xdr:colOff>
      <xdr:row>17</xdr:row>
      <xdr:rowOff>28698</xdr:rowOff>
    </xdr:to>
    <xdr:sp macro="" textlink="">
      <xdr:nvSpPr>
        <xdr:cNvPr id="79" name="楕円 78"/>
        <xdr:cNvSpPr/>
      </xdr:nvSpPr>
      <xdr:spPr bwMode="auto">
        <a:xfrm>
          <a:off x="2857500" y="2889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38875</xdr:rowOff>
    </xdr:from>
    <xdr:ext cx="762000" cy="259045"/>
    <xdr:sp macro="" textlink="">
      <xdr:nvSpPr>
        <xdr:cNvPr id="80" name="テキスト ボックス 79"/>
        <xdr:cNvSpPr txBox="1"/>
      </xdr:nvSpPr>
      <xdr:spPr>
        <a:xfrm>
          <a:off x="2527300" y="265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278752</xdr:rowOff>
    </xdr:from>
    <xdr:to>
      <xdr:col>29</xdr:col>
      <xdr:colOff>127000</xdr:colOff>
      <xdr:row>35</xdr:row>
      <xdr:rowOff>59620</xdr:rowOff>
    </xdr:to>
    <xdr:cxnSp macro="">
      <xdr:nvCxnSpPr>
        <xdr:cNvPr id="113" name="直線コネクタ 112"/>
        <xdr:cNvCxnSpPr/>
      </xdr:nvCxnSpPr>
      <xdr:spPr bwMode="auto">
        <a:xfrm>
          <a:off x="5003800" y="6546202"/>
          <a:ext cx="647700" cy="123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114838</xdr:rowOff>
    </xdr:from>
    <xdr:ext cx="762000" cy="259045"/>
    <xdr:sp macro="" textlink="">
      <xdr:nvSpPr>
        <xdr:cNvPr id="114" name="人口1人当たり決算額の推移平均値テキスト445"/>
        <xdr:cNvSpPr txBox="1"/>
      </xdr:nvSpPr>
      <xdr:spPr>
        <a:xfrm>
          <a:off x="5740400" y="67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196856</xdr:rowOff>
    </xdr:from>
    <xdr:to>
      <xdr:col>26</xdr:col>
      <xdr:colOff>50800</xdr:colOff>
      <xdr:row>34</xdr:row>
      <xdr:rowOff>278752</xdr:rowOff>
    </xdr:to>
    <xdr:cxnSp macro="">
      <xdr:nvCxnSpPr>
        <xdr:cNvPr id="116" name="直線コネクタ 115"/>
        <xdr:cNvCxnSpPr/>
      </xdr:nvCxnSpPr>
      <xdr:spPr bwMode="auto">
        <a:xfrm>
          <a:off x="4305300" y="6464306"/>
          <a:ext cx="698500" cy="81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226985</xdr:rowOff>
    </xdr:from>
    <xdr:ext cx="736600" cy="259045"/>
    <xdr:sp macro="" textlink="">
      <xdr:nvSpPr>
        <xdr:cNvPr id="118" name="テキスト ボックス 117"/>
        <xdr:cNvSpPr txBox="1"/>
      </xdr:nvSpPr>
      <xdr:spPr>
        <a:xfrm>
          <a:off x="4622800" y="6837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106712</xdr:rowOff>
    </xdr:from>
    <xdr:to>
      <xdr:col>22</xdr:col>
      <xdr:colOff>114300</xdr:colOff>
      <xdr:row>34</xdr:row>
      <xdr:rowOff>196856</xdr:rowOff>
    </xdr:to>
    <xdr:cxnSp macro="">
      <xdr:nvCxnSpPr>
        <xdr:cNvPr id="119" name="直線コネクタ 118"/>
        <xdr:cNvCxnSpPr/>
      </xdr:nvCxnSpPr>
      <xdr:spPr bwMode="auto">
        <a:xfrm>
          <a:off x="3606800" y="6374162"/>
          <a:ext cx="698500" cy="90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222928</xdr:rowOff>
    </xdr:from>
    <xdr:ext cx="762000" cy="259045"/>
    <xdr:sp macro="" textlink="">
      <xdr:nvSpPr>
        <xdr:cNvPr id="121" name="テキスト ボックス 120"/>
        <xdr:cNvSpPr txBox="1"/>
      </xdr:nvSpPr>
      <xdr:spPr>
        <a:xfrm>
          <a:off x="39243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106712</xdr:rowOff>
    </xdr:from>
    <xdr:to>
      <xdr:col>18</xdr:col>
      <xdr:colOff>177800</xdr:colOff>
      <xdr:row>34</xdr:row>
      <xdr:rowOff>152622</xdr:rowOff>
    </xdr:to>
    <xdr:cxnSp macro="">
      <xdr:nvCxnSpPr>
        <xdr:cNvPr id="122" name="直線コネクタ 121"/>
        <xdr:cNvCxnSpPr/>
      </xdr:nvCxnSpPr>
      <xdr:spPr bwMode="auto">
        <a:xfrm flipV="1">
          <a:off x="2908300" y="6374162"/>
          <a:ext cx="698500" cy="45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220051</xdr:rowOff>
    </xdr:from>
    <xdr:ext cx="762000" cy="259045"/>
    <xdr:sp macro="" textlink="">
      <xdr:nvSpPr>
        <xdr:cNvPr id="124" name="テキスト ボックス 123"/>
        <xdr:cNvSpPr txBox="1"/>
      </xdr:nvSpPr>
      <xdr:spPr>
        <a:xfrm>
          <a:off x="32258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206735</xdr:rowOff>
    </xdr:from>
    <xdr:ext cx="762000" cy="259045"/>
    <xdr:sp macro="" textlink="">
      <xdr:nvSpPr>
        <xdr:cNvPr id="126" name="テキスト ボックス 125"/>
        <xdr:cNvSpPr txBox="1"/>
      </xdr:nvSpPr>
      <xdr:spPr>
        <a:xfrm>
          <a:off x="2527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8820</xdr:rowOff>
    </xdr:from>
    <xdr:to>
      <xdr:col>29</xdr:col>
      <xdr:colOff>177800</xdr:colOff>
      <xdr:row>35</xdr:row>
      <xdr:rowOff>110420</xdr:rowOff>
    </xdr:to>
    <xdr:sp macro="" textlink="">
      <xdr:nvSpPr>
        <xdr:cNvPr id="132" name="楕円 131"/>
        <xdr:cNvSpPr/>
      </xdr:nvSpPr>
      <xdr:spPr bwMode="auto">
        <a:xfrm>
          <a:off x="5600700" y="6619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196797</xdr:rowOff>
    </xdr:from>
    <xdr:ext cx="762000" cy="259045"/>
    <xdr:sp macro="" textlink="">
      <xdr:nvSpPr>
        <xdr:cNvPr id="133" name="人口1人当たり決算額の推移該当値テキスト445"/>
        <xdr:cNvSpPr txBox="1"/>
      </xdr:nvSpPr>
      <xdr:spPr>
        <a:xfrm>
          <a:off x="5740400" y="64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227952</xdr:rowOff>
    </xdr:from>
    <xdr:to>
      <xdr:col>26</xdr:col>
      <xdr:colOff>101600</xdr:colOff>
      <xdr:row>34</xdr:row>
      <xdr:rowOff>329552</xdr:rowOff>
    </xdr:to>
    <xdr:sp macro="" textlink="">
      <xdr:nvSpPr>
        <xdr:cNvPr id="134" name="楕円 133"/>
        <xdr:cNvSpPr/>
      </xdr:nvSpPr>
      <xdr:spPr bwMode="auto">
        <a:xfrm>
          <a:off x="4953000" y="6495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339729</xdr:rowOff>
    </xdr:from>
    <xdr:ext cx="736600" cy="259045"/>
    <xdr:sp macro="" textlink="">
      <xdr:nvSpPr>
        <xdr:cNvPr id="135" name="テキスト ボックス 134"/>
        <xdr:cNvSpPr txBox="1"/>
      </xdr:nvSpPr>
      <xdr:spPr>
        <a:xfrm>
          <a:off x="4622800" y="6264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146056</xdr:rowOff>
    </xdr:from>
    <xdr:to>
      <xdr:col>22</xdr:col>
      <xdr:colOff>165100</xdr:colOff>
      <xdr:row>34</xdr:row>
      <xdr:rowOff>247656</xdr:rowOff>
    </xdr:to>
    <xdr:sp macro="" textlink="">
      <xdr:nvSpPr>
        <xdr:cNvPr id="136" name="楕円 135"/>
        <xdr:cNvSpPr/>
      </xdr:nvSpPr>
      <xdr:spPr bwMode="auto">
        <a:xfrm>
          <a:off x="4254500" y="6413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257833</xdr:rowOff>
    </xdr:from>
    <xdr:ext cx="762000" cy="259045"/>
    <xdr:sp macro="" textlink="">
      <xdr:nvSpPr>
        <xdr:cNvPr id="137" name="テキスト ボックス 136"/>
        <xdr:cNvSpPr txBox="1"/>
      </xdr:nvSpPr>
      <xdr:spPr>
        <a:xfrm>
          <a:off x="3924300" y="61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55912</xdr:rowOff>
    </xdr:from>
    <xdr:to>
      <xdr:col>19</xdr:col>
      <xdr:colOff>38100</xdr:colOff>
      <xdr:row>34</xdr:row>
      <xdr:rowOff>157512</xdr:rowOff>
    </xdr:to>
    <xdr:sp macro="" textlink="">
      <xdr:nvSpPr>
        <xdr:cNvPr id="138" name="楕円 137"/>
        <xdr:cNvSpPr/>
      </xdr:nvSpPr>
      <xdr:spPr bwMode="auto">
        <a:xfrm>
          <a:off x="3556000" y="6323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167689</xdr:rowOff>
    </xdr:from>
    <xdr:ext cx="762000" cy="259045"/>
    <xdr:sp macro="" textlink="">
      <xdr:nvSpPr>
        <xdr:cNvPr id="139" name="テキスト ボックス 138"/>
        <xdr:cNvSpPr txBox="1"/>
      </xdr:nvSpPr>
      <xdr:spPr>
        <a:xfrm>
          <a:off x="3225800" y="609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101822</xdr:rowOff>
    </xdr:from>
    <xdr:to>
      <xdr:col>15</xdr:col>
      <xdr:colOff>101600</xdr:colOff>
      <xdr:row>34</xdr:row>
      <xdr:rowOff>203422</xdr:rowOff>
    </xdr:to>
    <xdr:sp macro="" textlink="">
      <xdr:nvSpPr>
        <xdr:cNvPr id="140" name="楕円 139"/>
        <xdr:cNvSpPr/>
      </xdr:nvSpPr>
      <xdr:spPr bwMode="auto">
        <a:xfrm>
          <a:off x="2857500" y="6369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213599</xdr:rowOff>
    </xdr:from>
    <xdr:ext cx="762000" cy="259045"/>
    <xdr:sp macro="" textlink="">
      <xdr:nvSpPr>
        <xdr:cNvPr id="141" name="テキスト ボックス 140"/>
        <xdr:cNvSpPr txBox="1"/>
      </xdr:nvSpPr>
      <xdr:spPr>
        <a:xfrm>
          <a:off x="2527300" y="613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16,835
16,732
77.94
10,195,236
9,926,125
227,881
5,893,383
12,638,318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59135</xdr:rowOff>
    </xdr:from>
    <xdr:to>
      <xdr:col>24</xdr:col>
      <xdr:colOff>63500</xdr:colOff>
      <xdr:row>35</xdr:row>
      <xdr:rowOff>76035</xdr:rowOff>
    </xdr:to>
    <xdr:cxnSp macro="">
      <xdr:nvCxnSpPr>
        <xdr:cNvPr id="63" name="直線コネクタ 62"/>
        <xdr:cNvCxnSpPr/>
      </xdr:nvCxnSpPr>
      <xdr:spPr>
        <a:xfrm>
          <a:off x="3797300" y="6059885"/>
          <a:ext cx="838200" cy="1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32923</xdr:rowOff>
    </xdr:from>
    <xdr:ext cx="534377" cy="259045"/>
    <xdr:sp macro="" textlink="">
      <xdr:nvSpPr>
        <xdr:cNvPr id="64" name="人件費平均値テキスト"/>
        <xdr:cNvSpPr txBox="1"/>
      </xdr:nvSpPr>
      <xdr:spPr>
        <a:xfrm>
          <a:off x="4686300" y="603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52260</xdr:rowOff>
    </xdr:from>
    <xdr:to>
      <xdr:col>19</xdr:col>
      <xdr:colOff>177800</xdr:colOff>
      <xdr:row>35</xdr:row>
      <xdr:rowOff>59135</xdr:rowOff>
    </xdr:to>
    <xdr:cxnSp macro="">
      <xdr:nvCxnSpPr>
        <xdr:cNvPr id="66" name="直線コネクタ 65"/>
        <xdr:cNvCxnSpPr/>
      </xdr:nvCxnSpPr>
      <xdr:spPr>
        <a:xfrm>
          <a:off x="2908300" y="6053010"/>
          <a:ext cx="889000" cy="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165004</xdr:rowOff>
    </xdr:from>
    <xdr:ext cx="534377" cy="259045"/>
    <xdr:sp macro="" textlink="">
      <xdr:nvSpPr>
        <xdr:cNvPr id="68" name="テキスト ボックス 67"/>
        <xdr:cNvSpPr txBox="1"/>
      </xdr:nvSpPr>
      <xdr:spPr>
        <a:xfrm>
          <a:off x="3530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52260</xdr:rowOff>
    </xdr:from>
    <xdr:to>
      <xdr:col>15</xdr:col>
      <xdr:colOff>50800</xdr:colOff>
      <xdr:row>35</xdr:row>
      <xdr:rowOff>73243</xdr:rowOff>
    </xdr:to>
    <xdr:cxnSp macro="">
      <xdr:nvCxnSpPr>
        <xdr:cNvPr id="69" name="直線コネクタ 68"/>
        <xdr:cNvCxnSpPr/>
      </xdr:nvCxnSpPr>
      <xdr:spPr>
        <a:xfrm flipV="1">
          <a:off x="2019300" y="6053010"/>
          <a:ext cx="889000" cy="2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3825</xdr:rowOff>
    </xdr:from>
    <xdr:ext cx="534377" cy="259045"/>
    <xdr:sp macro="" textlink="">
      <xdr:nvSpPr>
        <xdr:cNvPr id="71" name="テキスト ボックス 70"/>
        <xdr:cNvSpPr txBox="1"/>
      </xdr:nvSpPr>
      <xdr:spPr>
        <a:xfrm>
          <a:off x="2641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73243</xdr:rowOff>
    </xdr:from>
    <xdr:to>
      <xdr:col>10</xdr:col>
      <xdr:colOff>114300</xdr:colOff>
      <xdr:row>35</xdr:row>
      <xdr:rowOff>95760</xdr:rowOff>
    </xdr:to>
    <xdr:cxnSp macro="">
      <xdr:nvCxnSpPr>
        <xdr:cNvPr id="72" name="直線コネクタ 71"/>
        <xdr:cNvCxnSpPr/>
      </xdr:nvCxnSpPr>
      <xdr:spPr>
        <a:xfrm flipV="1">
          <a:off x="1130300" y="6073993"/>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9181</xdr:rowOff>
    </xdr:from>
    <xdr:ext cx="534377" cy="259045"/>
    <xdr:sp macro="" textlink="">
      <xdr:nvSpPr>
        <xdr:cNvPr id="74" name="テキスト ボックス 73"/>
        <xdr:cNvSpPr txBox="1"/>
      </xdr:nvSpPr>
      <xdr:spPr>
        <a:xfrm>
          <a:off x="1752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755</xdr:rowOff>
    </xdr:from>
    <xdr:ext cx="534377" cy="259045"/>
    <xdr:sp macro="" textlink="">
      <xdr:nvSpPr>
        <xdr:cNvPr id="76" name="テキスト ボックス 75"/>
        <xdr:cNvSpPr txBox="1"/>
      </xdr:nvSpPr>
      <xdr:spPr>
        <a:xfrm>
          <a:off x="863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25235</xdr:rowOff>
    </xdr:from>
    <xdr:to>
      <xdr:col>24</xdr:col>
      <xdr:colOff>114300</xdr:colOff>
      <xdr:row>35</xdr:row>
      <xdr:rowOff>126835</xdr:rowOff>
    </xdr:to>
    <xdr:sp macro="" textlink="">
      <xdr:nvSpPr>
        <xdr:cNvPr id="82" name="楕円 81"/>
        <xdr:cNvSpPr/>
      </xdr:nvSpPr>
      <xdr:spPr>
        <a:xfrm>
          <a:off x="4584700" y="60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48112</xdr:rowOff>
    </xdr:from>
    <xdr:ext cx="534377" cy="259045"/>
    <xdr:sp macro="" textlink="">
      <xdr:nvSpPr>
        <xdr:cNvPr id="83" name="人件費該当値テキスト"/>
        <xdr:cNvSpPr txBox="1"/>
      </xdr:nvSpPr>
      <xdr:spPr>
        <a:xfrm>
          <a:off x="4686300" y="587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8335</xdr:rowOff>
    </xdr:from>
    <xdr:to>
      <xdr:col>20</xdr:col>
      <xdr:colOff>38100</xdr:colOff>
      <xdr:row>35</xdr:row>
      <xdr:rowOff>109935</xdr:rowOff>
    </xdr:to>
    <xdr:sp macro="" textlink="">
      <xdr:nvSpPr>
        <xdr:cNvPr id="84" name="楕円 83"/>
        <xdr:cNvSpPr/>
      </xdr:nvSpPr>
      <xdr:spPr>
        <a:xfrm>
          <a:off x="3746500" y="600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126462</xdr:rowOff>
    </xdr:from>
    <xdr:ext cx="534377" cy="259045"/>
    <xdr:sp macro="" textlink="">
      <xdr:nvSpPr>
        <xdr:cNvPr id="85" name="テキスト ボックス 84"/>
        <xdr:cNvSpPr txBox="1"/>
      </xdr:nvSpPr>
      <xdr:spPr>
        <a:xfrm>
          <a:off x="3530111" y="578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1460</xdr:rowOff>
    </xdr:from>
    <xdr:to>
      <xdr:col>15</xdr:col>
      <xdr:colOff>101600</xdr:colOff>
      <xdr:row>35</xdr:row>
      <xdr:rowOff>103060</xdr:rowOff>
    </xdr:to>
    <xdr:sp macro="" textlink="">
      <xdr:nvSpPr>
        <xdr:cNvPr id="86" name="楕円 85"/>
        <xdr:cNvSpPr/>
      </xdr:nvSpPr>
      <xdr:spPr>
        <a:xfrm>
          <a:off x="2857500" y="600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119587</xdr:rowOff>
    </xdr:from>
    <xdr:ext cx="534377" cy="259045"/>
    <xdr:sp macro="" textlink="">
      <xdr:nvSpPr>
        <xdr:cNvPr id="87" name="テキスト ボックス 86"/>
        <xdr:cNvSpPr txBox="1"/>
      </xdr:nvSpPr>
      <xdr:spPr>
        <a:xfrm>
          <a:off x="2641111" y="577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22443</xdr:rowOff>
    </xdr:from>
    <xdr:to>
      <xdr:col>10</xdr:col>
      <xdr:colOff>165100</xdr:colOff>
      <xdr:row>35</xdr:row>
      <xdr:rowOff>124043</xdr:rowOff>
    </xdr:to>
    <xdr:sp macro="" textlink="">
      <xdr:nvSpPr>
        <xdr:cNvPr id="88" name="楕円 87"/>
        <xdr:cNvSpPr/>
      </xdr:nvSpPr>
      <xdr:spPr>
        <a:xfrm>
          <a:off x="1968500" y="602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140570</xdr:rowOff>
    </xdr:from>
    <xdr:ext cx="534377" cy="259045"/>
    <xdr:sp macro="" textlink="">
      <xdr:nvSpPr>
        <xdr:cNvPr id="89" name="テキスト ボックス 88"/>
        <xdr:cNvSpPr txBox="1"/>
      </xdr:nvSpPr>
      <xdr:spPr>
        <a:xfrm>
          <a:off x="1752111" y="57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44960</xdr:rowOff>
    </xdr:from>
    <xdr:to>
      <xdr:col>6</xdr:col>
      <xdr:colOff>38100</xdr:colOff>
      <xdr:row>35</xdr:row>
      <xdr:rowOff>146560</xdr:rowOff>
    </xdr:to>
    <xdr:sp macro="" textlink="">
      <xdr:nvSpPr>
        <xdr:cNvPr id="90" name="楕円 89"/>
        <xdr:cNvSpPr/>
      </xdr:nvSpPr>
      <xdr:spPr>
        <a:xfrm>
          <a:off x="1079500" y="604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163087</xdr:rowOff>
    </xdr:from>
    <xdr:ext cx="534377" cy="259045"/>
    <xdr:sp macro="" textlink="">
      <xdr:nvSpPr>
        <xdr:cNvPr id="91" name="テキスト ボックス 90"/>
        <xdr:cNvSpPr txBox="1"/>
      </xdr:nvSpPr>
      <xdr:spPr>
        <a:xfrm>
          <a:off x="863111" y="582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8043</xdr:rowOff>
    </xdr:from>
    <xdr:to>
      <xdr:col>24</xdr:col>
      <xdr:colOff>63500</xdr:colOff>
      <xdr:row>57</xdr:row>
      <xdr:rowOff>100871</xdr:rowOff>
    </xdr:to>
    <xdr:cxnSp macro="">
      <xdr:nvCxnSpPr>
        <xdr:cNvPr id="123" name="直線コネクタ 122"/>
        <xdr:cNvCxnSpPr/>
      </xdr:nvCxnSpPr>
      <xdr:spPr>
        <a:xfrm flipV="1">
          <a:off x="3797300" y="9780693"/>
          <a:ext cx="838200" cy="9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100871</xdr:rowOff>
    </xdr:from>
    <xdr:to>
      <xdr:col>19</xdr:col>
      <xdr:colOff>177800</xdr:colOff>
      <xdr:row>58</xdr:row>
      <xdr:rowOff>32176</xdr:rowOff>
    </xdr:to>
    <xdr:cxnSp macro="">
      <xdr:nvCxnSpPr>
        <xdr:cNvPr id="126" name="直線コネクタ 125"/>
        <xdr:cNvCxnSpPr/>
      </xdr:nvCxnSpPr>
      <xdr:spPr>
        <a:xfrm flipV="1">
          <a:off x="2908300" y="9873521"/>
          <a:ext cx="889000" cy="10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162691</xdr:rowOff>
    </xdr:from>
    <xdr:to>
      <xdr:col>15</xdr:col>
      <xdr:colOff>50800</xdr:colOff>
      <xdr:row>58</xdr:row>
      <xdr:rowOff>32176</xdr:rowOff>
    </xdr:to>
    <xdr:cxnSp macro="">
      <xdr:nvCxnSpPr>
        <xdr:cNvPr id="129" name="直線コネクタ 128"/>
        <xdr:cNvCxnSpPr/>
      </xdr:nvCxnSpPr>
      <xdr:spPr>
        <a:xfrm>
          <a:off x="2019300" y="9935341"/>
          <a:ext cx="889000" cy="4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104826</xdr:rowOff>
    </xdr:from>
    <xdr:ext cx="534377" cy="259045"/>
    <xdr:sp macro="" textlink="">
      <xdr:nvSpPr>
        <xdr:cNvPr id="131" name="テキスト ボックス 130"/>
        <xdr:cNvSpPr txBox="1"/>
      </xdr:nvSpPr>
      <xdr:spPr>
        <a:xfrm>
          <a:off x="2641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162691</xdr:rowOff>
    </xdr:from>
    <xdr:to>
      <xdr:col>10</xdr:col>
      <xdr:colOff>114300</xdr:colOff>
      <xdr:row>58</xdr:row>
      <xdr:rowOff>56718</xdr:rowOff>
    </xdr:to>
    <xdr:cxnSp macro="">
      <xdr:nvCxnSpPr>
        <xdr:cNvPr id="132" name="直線コネクタ 131"/>
        <xdr:cNvCxnSpPr/>
      </xdr:nvCxnSpPr>
      <xdr:spPr>
        <a:xfrm flipV="1">
          <a:off x="1130300" y="9935341"/>
          <a:ext cx="889000" cy="6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14611</xdr:rowOff>
    </xdr:from>
    <xdr:ext cx="534377" cy="259045"/>
    <xdr:sp macro="" textlink="">
      <xdr:nvSpPr>
        <xdr:cNvPr id="136" name="テキスト ボックス 135"/>
        <xdr:cNvSpPr txBox="1"/>
      </xdr:nvSpPr>
      <xdr:spPr>
        <a:xfrm>
          <a:off x="863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128693</xdr:rowOff>
    </xdr:from>
    <xdr:to>
      <xdr:col>24</xdr:col>
      <xdr:colOff>114300</xdr:colOff>
      <xdr:row>57</xdr:row>
      <xdr:rowOff>58843</xdr:rowOff>
    </xdr:to>
    <xdr:sp macro="" textlink="">
      <xdr:nvSpPr>
        <xdr:cNvPr id="142" name="楕円 141"/>
        <xdr:cNvSpPr/>
      </xdr:nvSpPr>
      <xdr:spPr>
        <a:xfrm>
          <a:off x="4584700" y="972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107120</xdr:rowOff>
    </xdr:from>
    <xdr:ext cx="534377" cy="259045"/>
    <xdr:sp macro="" textlink="">
      <xdr:nvSpPr>
        <xdr:cNvPr id="143" name="物件費該当値テキスト"/>
        <xdr:cNvSpPr txBox="1"/>
      </xdr:nvSpPr>
      <xdr:spPr>
        <a:xfrm>
          <a:off x="4686300" y="970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50071</xdr:rowOff>
    </xdr:from>
    <xdr:to>
      <xdr:col>20</xdr:col>
      <xdr:colOff>38100</xdr:colOff>
      <xdr:row>57</xdr:row>
      <xdr:rowOff>151671</xdr:rowOff>
    </xdr:to>
    <xdr:sp macro="" textlink="">
      <xdr:nvSpPr>
        <xdr:cNvPr id="144" name="楕円 143"/>
        <xdr:cNvSpPr/>
      </xdr:nvSpPr>
      <xdr:spPr>
        <a:xfrm>
          <a:off x="3746500" y="982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142798</xdr:rowOff>
    </xdr:from>
    <xdr:ext cx="534377" cy="259045"/>
    <xdr:sp macro="" textlink="">
      <xdr:nvSpPr>
        <xdr:cNvPr id="145" name="テキスト ボックス 144"/>
        <xdr:cNvSpPr txBox="1"/>
      </xdr:nvSpPr>
      <xdr:spPr>
        <a:xfrm>
          <a:off x="3530111" y="991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152826</xdr:rowOff>
    </xdr:from>
    <xdr:to>
      <xdr:col>15</xdr:col>
      <xdr:colOff>101600</xdr:colOff>
      <xdr:row>58</xdr:row>
      <xdr:rowOff>82976</xdr:rowOff>
    </xdr:to>
    <xdr:sp macro="" textlink="">
      <xdr:nvSpPr>
        <xdr:cNvPr id="146" name="楕円 145"/>
        <xdr:cNvSpPr/>
      </xdr:nvSpPr>
      <xdr:spPr>
        <a:xfrm>
          <a:off x="2857500" y="992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74103</xdr:rowOff>
    </xdr:from>
    <xdr:ext cx="534377" cy="259045"/>
    <xdr:sp macro="" textlink="">
      <xdr:nvSpPr>
        <xdr:cNvPr id="147" name="テキスト ボックス 146"/>
        <xdr:cNvSpPr txBox="1"/>
      </xdr:nvSpPr>
      <xdr:spPr>
        <a:xfrm>
          <a:off x="2641111" y="1001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111891</xdr:rowOff>
    </xdr:from>
    <xdr:to>
      <xdr:col>10</xdr:col>
      <xdr:colOff>165100</xdr:colOff>
      <xdr:row>58</xdr:row>
      <xdr:rowOff>42041</xdr:rowOff>
    </xdr:to>
    <xdr:sp macro="" textlink="">
      <xdr:nvSpPr>
        <xdr:cNvPr id="148" name="楕円 147"/>
        <xdr:cNvSpPr/>
      </xdr:nvSpPr>
      <xdr:spPr>
        <a:xfrm>
          <a:off x="1968500" y="988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33168</xdr:rowOff>
    </xdr:from>
    <xdr:ext cx="534377" cy="259045"/>
    <xdr:sp macro="" textlink="">
      <xdr:nvSpPr>
        <xdr:cNvPr id="149" name="テキスト ボックス 148"/>
        <xdr:cNvSpPr txBox="1"/>
      </xdr:nvSpPr>
      <xdr:spPr>
        <a:xfrm>
          <a:off x="1752111" y="997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5918</xdr:rowOff>
    </xdr:from>
    <xdr:to>
      <xdr:col>6</xdr:col>
      <xdr:colOff>38100</xdr:colOff>
      <xdr:row>58</xdr:row>
      <xdr:rowOff>107518</xdr:rowOff>
    </xdr:to>
    <xdr:sp macro="" textlink="">
      <xdr:nvSpPr>
        <xdr:cNvPr id="150" name="楕円 149"/>
        <xdr:cNvSpPr/>
      </xdr:nvSpPr>
      <xdr:spPr>
        <a:xfrm>
          <a:off x="1079500" y="995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98645</xdr:rowOff>
    </xdr:from>
    <xdr:ext cx="534377" cy="259045"/>
    <xdr:sp macro="" textlink="">
      <xdr:nvSpPr>
        <xdr:cNvPr id="151" name="テキスト ボックス 150"/>
        <xdr:cNvSpPr txBox="1"/>
      </xdr:nvSpPr>
      <xdr:spPr>
        <a:xfrm>
          <a:off x="863111" y="1004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30657</xdr:rowOff>
    </xdr:from>
    <xdr:to>
      <xdr:col>24</xdr:col>
      <xdr:colOff>63500</xdr:colOff>
      <xdr:row>78</xdr:row>
      <xdr:rowOff>44374</xdr:rowOff>
    </xdr:to>
    <xdr:cxnSp macro="">
      <xdr:nvCxnSpPr>
        <xdr:cNvPr id="180" name="直線コネクタ 179"/>
        <xdr:cNvCxnSpPr/>
      </xdr:nvCxnSpPr>
      <xdr:spPr>
        <a:xfrm>
          <a:off x="3797300" y="1340375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14694</xdr:rowOff>
    </xdr:from>
    <xdr:to>
      <xdr:col>19</xdr:col>
      <xdr:colOff>177800</xdr:colOff>
      <xdr:row>78</xdr:row>
      <xdr:rowOff>30657</xdr:rowOff>
    </xdr:to>
    <xdr:cxnSp macro="">
      <xdr:nvCxnSpPr>
        <xdr:cNvPr id="183" name="直線コネクタ 182"/>
        <xdr:cNvCxnSpPr/>
      </xdr:nvCxnSpPr>
      <xdr:spPr>
        <a:xfrm>
          <a:off x="2908300" y="13387794"/>
          <a:ext cx="889000" cy="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155017</xdr:rowOff>
    </xdr:from>
    <xdr:to>
      <xdr:col>15</xdr:col>
      <xdr:colOff>50800</xdr:colOff>
      <xdr:row>78</xdr:row>
      <xdr:rowOff>14694</xdr:rowOff>
    </xdr:to>
    <xdr:cxnSp macro="">
      <xdr:nvCxnSpPr>
        <xdr:cNvPr id="186" name="直線コネクタ 185"/>
        <xdr:cNvCxnSpPr/>
      </xdr:nvCxnSpPr>
      <xdr:spPr>
        <a:xfrm>
          <a:off x="2019300" y="13356667"/>
          <a:ext cx="8890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155017</xdr:rowOff>
    </xdr:from>
    <xdr:to>
      <xdr:col>10</xdr:col>
      <xdr:colOff>114300</xdr:colOff>
      <xdr:row>78</xdr:row>
      <xdr:rowOff>55308</xdr:rowOff>
    </xdr:to>
    <xdr:cxnSp macro="">
      <xdr:nvCxnSpPr>
        <xdr:cNvPr id="189" name="直線コネクタ 188"/>
        <xdr:cNvCxnSpPr/>
      </xdr:nvCxnSpPr>
      <xdr:spPr>
        <a:xfrm flipV="1">
          <a:off x="1130300" y="13356667"/>
          <a:ext cx="889000" cy="7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35971</xdr:rowOff>
    </xdr:from>
    <xdr:ext cx="469744" cy="259045"/>
    <xdr:sp macro="" textlink="">
      <xdr:nvSpPr>
        <xdr:cNvPr id="191" name="テキスト ボックス 190"/>
        <xdr:cNvSpPr txBox="1"/>
      </xdr:nvSpPr>
      <xdr:spPr>
        <a:xfrm>
          <a:off x="1784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165024</xdr:rowOff>
    </xdr:from>
    <xdr:to>
      <xdr:col>24</xdr:col>
      <xdr:colOff>114300</xdr:colOff>
      <xdr:row>78</xdr:row>
      <xdr:rowOff>95174</xdr:rowOff>
    </xdr:to>
    <xdr:sp macro="" textlink="">
      <xdr:nvSpPr>
        <xdr:cNvPr id="199" name="楕円 198"/>
        <xdr:cNvSpPr/>
      </xdr:nvSpPr>
      <xdr:spPr>
        <a:xfrm>
          <a:off x="4584700" y="133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143451</xdr:rowOff>
    </xdr:from>
    <xdr:ext cx="469744" cy="259045"/>
    <xdr:sp macro="" textlink="">
      <xdr:nvSpPr>
        <xdr:cNvPr id="200" name="維持補修費該当値テキスト"/>
        <xdr:cNvSpPr txBox="1"/>
      </xdr:nvSpPr>
      <xdr:spPr>
        <a:xfrm>
          <a:off x="4686300" y="1334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151307</xdr:rowOff>
    </xdr:from>
    <xdr:to>
      <xdr:col>20</xdr:col>
      <xdr:colOff>38100</xdr:colOff>
      <xdr:row>78</xdr:row>
      <xdr:rowOff>81457</xdr:rowOff>
    </xdr:to>
    <xdr:sp macro="" textlink="">
      <xdr:nvSpPr>
        <xdr:cNvPr id="201" name="楕円 200"/>
        <xdr:cNvSpPr/>
      </xdr:nvSpPr>
      <xdr:spPr>
        <a:xfrm>
          <a:off x="3746500" y="133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72584</xdr:rowOff>
    </xdr:from>
    <xdr:ext cx="469744" cy="259045"/>
    <xdr:sp macro="" textlink="">
      <xdr:nvSpPr>
        <xdr:cNvPr id="202" name="テキスト ボックス 201"/>
        <xdr:cNvSpPr txBox="1"/>
      </xdr:nvSpPr>
      <xdr:spPr>
        <a:xfrm>
          <a:off x="3562428" y="1344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135344</xdr:rowOff>
    </xdr:from>
    <xdr:to>
      <xdr:col>15</xdr:col>
      <xdr:colOff>101600</xdr:colOff>
      <xdr:row>78</xdr:row>
      <xdr:rowOff>65494</xdr:rowOff>
    </xdr:to>
    <xdr:sp macro="" textlink="">
      <xdr:nvSpPr>
        <xdr:cNvPr id="203" name="楕円 202"/>
        <xdr:cNvSpPr/>
      </xdr:nvSpPr>
      <xdr:spPr>
        <a:xfrm>
          <a:off x="2857500" y="1333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56621</xdr:rowOff>
    </xdr:from>
    <xdr:ext cx="469744" cy="259045"/>
    <xdr:sp macro="" textlink="">
      <xdr:nvSpPr>
        <xdr:cNvPr id="204" name="テキスト ボックス 203"/>
        <xdr:cNvSpPr txBox="1"/>
      </xdr:nvSpPr>
      <xdr:spPr>
        <a:xfrm>
          <a:off x="2673428" y="1342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104217</xdr:rowOff>
    </xdr:from>
    <xdr:to>
      <xdr:col>10</xdr:col>
      <xdr:colOff>165100</xdr:colOff>
      <xdr:row>78</xdr:row>
      <xdr:rowOff>34367</xdr:rowOff>
    </xdr:to>
    <xdr:sp macro="" textlink="">
      <xdr:nvSpPr>
        <xdr:cNvPr id="205" name="楕円 204"/>
        <xdr:cNvSpPr/>
      </xdr:nvSpPr>
      <xdr:spPr>
        <a:xfrm>
          <a:off x="1968500" y="133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50894</xdr:rowOff>
    </xdr:from>
    <xdr:ext cx="469744" cy="259045"/>
    <xdr:sp macro="" textlink="">
      <xdr:nvSpPr>
        <xdr:cNvPr id="206" name="テキスト ボックス 205"/>
        <xdr:cNvSpPr txBox="1"/>
      </xdr:nvSpPr>
      <xdr:spPr>
        <a:xfrm>
          <a:off x="1784428" y="1308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4508</xdr:rowOff>
    </xdr:from>
    <xdr:to>
      <xdr:col>6</xdr:col>
      <xdr:colOff>38100</xdr:colOff>
      <xdr:row>78</xdr:row>
      <xdr:rowOff>106108</xdr:rowOff>
    </xdr:to>
    <xdr:sp macro="" textlink="">
      <xdr:nvSpPr>
        <xdr:cNvPr id="207" name="楕円 206"/>
        <xdr:cNvSpPr/>
      </xdr:nvSpPr>
      <xdr:spPr>
        <a:xfrm>
          <a:off x="1079500" y="1337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97235</xdr:rowOff>
    </xdr:from>
    <xdr:ext cx="469744" cy="259045"/>
    <xdr:sp macro="" textlink="">
      <xdr:nvSpPr>
        <xdr:cNvPr id="208" name="テキスト ボックス 207"/>
        <xdr:cNvSpPr txBox="1"/>
      </xdr:nvSpPr>
      <xdr:spPr>
        <a:xfrm>
          <a:off x="895428" y="1347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138378</xdr:rowOff>
    </xdr:from>
    <xdr:to>
      <xdr:col>24</xdr:col>
      <xdr:colOff>63500</xdr:colOff>
      <xdr:row>92</xdr:row>
      <xdr:rowOff>44227</xdr:rowOff>
    </xdr:to>
    <xdr:cxnSp macro="">
      <xdr:nvCxnSpPr>
        <xdr:cNvPr id="240" name="直線コネクタ 239"/>
        <xdr:cNvCxnSpPr/>
      </xdr:nvCxnSpPr>
      <xdr:spPr>
        <a:xfrm flipV="1">
          <a:off x="3797300" y="15740328"/>
          <a:ext cx="838200" cy="7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29249</xdr:rowOff>
    </xdr:from>
    <xdr:ext cx="534377" cy="259045"/>
    <xdr:sp macro="" textlink="">
      <xdr:nvSpPr>
        <xdr:cNvPr id="241" name="扶助費平均値テキスト"/>
        <xdr:cNvSpPr txBox="1"/>
      </xdr:nvSpPr>
      <xdr:spPr>
        <a:xfrm>
          <a:off x="4686300" y="1614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44227</xdr:rowOff>
    </xdr:from>
    <xdr:to>
      <xdr:col>19</xdr:col>
      <xdr:colOff>177800</xdr:colOff>
      <xdr:row>92</xdr:row>
      <xdr:rowOff>47656</xdr:rowOff>
    </xdr:to>
    <xdr:cxnSp macro="">
      <xdr:nvCxnSpPr>
        <xdr:cNvPr id="243" name="直線コネクタ 242"/>
        <xdr:cNvCxnSpPr/>
      </xdr:nvCxnSpPr>
      <xdr:spPr>
        <a:xfrm flipV="1">
          <a:off x="2908300" y="1581762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15581</xdr:rowOff>
    </xdr:from>
    <xdr:ext cx="534377" cy="259045"/>
    <xdr:sp macro="" textlink="">
      <xdr:nvSpPr>
        <xdr:cNvPr id="245" name="テキスト ボックス 244"/>
        <xdr:cNvSpPr txBox="1"/>
      </xdr:nvSpPr>
      <xdr:spPr>
        <a:xfrm>
          <a:off x="3530111" y="163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11945</xdr:rowOff>
    </xdr:from>
    <xdr:to>
      <xdr:col>15</xdr:col>
      <xdr:colOff>50800</xdr:colOff>
      <xdr:row>92</xdr:row>
      <xdr:rowOff>47656</xdr:rowOff>
    </xdr:to>
    <xdr:cxnSp macro="">
      <xdr:nvCxnSpPr>
        <xdr:cNvPr id="246" name="直線コネクタ 245"/>
        <xdr:cNvCxnSpPr/>
      </xdr:nvCxnSpPr>
      <xdr:spPr>
        <a:xfrm>
          <a:off x="2019300" y="15785345"/>
          <a:ext cx="889000" cy="3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26604</xdr:rowOff>
    </xdr:from>
    <xdr:ext cx="534377" cy="259045"/>
    <xdr:sp macro="" textlink="">
      <xdr:nvSpPr>
        <xdr:cNvPr id="248" name="テキスト ボックス 247"/>
        <xdr:cNvSpPr txBox="1"/>
      </xdr:nvSpPr>
      <xdr:spPr>
        <a:xfrm>
          <a:off x="2641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11945</xdr:rowOff>
    </xdr:from>
    <xdr:to>
      <xdr:col>10</xdr:col>
      <xdr:colOff>114300</xdr:colOff>
      <xdr:row>92</xdr:row>
      <xdr:rowOff>125085</xdr:rowOff>
    </xdr:to>
    <xdr:cxnSp macro="">
      <xdr:nvCxnSpPr>
        <xdr:cNvPr id="249" name="直線コネクタ 248"/>
        <xdr:cNvCxnSpPr/>
      </xdr:nvCxnSpPr>
      <xdr:spPr>
        <a:xfrm flipV="1">
          <a:off x="1130300" y="15785345"/>
          <a:ext cx="889000" cy="11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50182</xdr:rowOff>
    </xdr:from>
    <xdr:ext cx="534377" cy="259045"/>
    <xdr:sp macro="" textlink="">
      <xdr:nvSpPr>
        <xdr:cNvPr id="251" name="テキスト ボックス 250"/>
        <xdr:cNvSpPr txBox="1"/>
      </xdr:nvSpPr>
      <xdr:spPr>
        <a:xfrm>
          <a:off x="1752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12447</xdr:rowOff>
    </xdr:from>
    <xdr:ext cx="534377" cy="259045"/>
    <xdr:sp macro="" textlink="">
      <xdr:nvSpPr>
        <xdr:cNvPr id="253" name="テキスト ボックス 252"/>
        <xdr:cNvSpPr txBox="1"/>
      </xdr:nvSpPr>
      <xdr:spPr>
        <a:xfrm>
          <a:off x="863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87578</xdr:rowOff>
    </xdr:from>
    <xdr:to>
      <xdr:col>24</xdr:col>
      <xdr:colOff>114300</xdr:colOff>
      <xdr:row>92</xdr:row>
      <xdr:rowOff>17728</xdr:rowOff>
    </xdr:to>
    <xdr:sp macro="" textlink="">
      <xdr:nvSpPr>
        <xdr:cNvPr id="259" name="楕円 258"/>
        <xdr:cNvSpPr/>
      </xdr:nvSpPr>
      <xdr:spPr>
        <a:xfrm>
          <a:off x="4584700" y="1568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110455</xdr:rowOff>
    </xdr:from>
    <xdr:ext cx="599010" cy="259045"/>
    <xdr:sp macro="" textlink="">
      <xdr:nvSpPr>
        <xdr:cNvPr id="260" name="扶助費該当値テキスト"/>
        <xdr:cNvSpPr txBox="1"/>
      </xdr:nvSpPr>
      <xdr:spPr>
        <a:xfrm>
          <a:off x="4686300" y="155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164877</xdr:rowOff>
    </xdr:from>
    <xdr:to>
      <xdr:col>20</xdr:col>
      <xdr:colOff>38100</xdr:colOff>
      <xdr:row>92</xdr:row>
      <xdr:rowOff>95027</xdr:rowOff>
    </xdr:to>
    <xdr:sp macro="" textlink="">
      <xdr:nvSpPr>
        <xdr:cNvPr id="261" name="楕円 260"/>
        <xdr:cNvSpPr/>
      </xdr:nvSpPr>
      <xdr:spPr>
        <a:xfrm>
          <a:off x="3746500" y="1576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111554</xdr:rowOff>
    </xdr:from>
    <xdr:ext cx="534377" cy="259045"/>
    <xdr:sp macro="" textlink="">
      <xdr:nvSpPr>
        <xdr:cNvPr id="262" name="テキスト ボックス 261"/>
        <xdr:cNvSpPr txBox="1"/>
      </xdr:nvSpPr>
      <xdr:spPr>
        <a:xfrm>
          <a:off x="3530111" y="1554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168306</xdr:rowOff>
    </xdr:from>
    <xdr:to>
      <xdr:col>15</xdr:col>
      <xdr:colOff>101600</xdr:colOff>
      <xdr:row>92</xdr:row>
      <xdr:rowOff>98456</xdr:rowOff>
    </xdr:to>
    <xdr:sp macro="" textlink="">
      <xdr:nvSpPr>
        <xdr:cNvPr id="263" name="楕円 262"/>
        <xdr:cNvSpPr/>
      </xdr:nvSpPr>
      <xdr:spPr>
        <a:xfrm>
          <a:off x="2857500" y="157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114983</xdr:rowOff>
    </xdr:from>
    <xdr:ext cx="534377" cy="259045"/>
    <xdr:sp macro="" textlink="">
      <xdr:nvSpPr>
        <xdr:cNvPr id="264" name="テキスト ボックス 263"/>
        <xdr:cNvSpPr txBox="1"/>
      </xdr:nvSpPr>
      <xdr:spPr>
        <a:xfrm>
          <a:off x="2641111" y="155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132595</xdr:rowOff>
    </xdr:from>
    <xdr:to>
      <xdr:col>10</xdr:col>
      <xdr:colOff>165100</xdr:colOff>
      <xdr:row>92</xdr:row>
      <xdr:rowOff>62745</xdr:rowOff>
    </xdr:to>
    <xdr:sp macro="" textlink="">
      <xdr:nvSpPr>
        <xdr:cNvPr id="265" name="楕円 264"/>
        <xdr:cNvSpPr/>
      </xdr:nvSpPr>
      <xdr:spPr>
        <a:xfrm>
          <a:off x="1968500" y="1573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79272</xdr:rowOff>
    </xdr:from>
    <xdr:ext cx="534377" cy="259045"/>
    <xdr:sp macro="" textlink="">
      <xdr:nvSpPr>
        <xdr:cNvPr id="266" name="テキスト ボックス 265"/>
        <xdr:cNvSpPr txBox="1"/>
      </xdr:nvSpPr>
      <xdr:spPr>
        <a:xfrm>
          <a:off x="1752111" y="1550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74285</xdr:rowOff>
    </xdr:from>
    <xdr:to>
      <xdr:col>6</xdr:col>
      <xdr:colOff>38100</xdr:colOff>
      <xdr:row>93</xdr:row>
      <xdr:rowOff>4435</xdr:rowOff>
    </xdr:to>
    <xdr:sp macro="" textlink="">
      <xdr:nvSpPr>
        <xdr:cNvPr id="267" name="楕円 266"/>
        <xdr:cNvSpPr/>
      </xdr:nvSpPr>
      <xdr:spPr>
        <a:xfrm>
          <a:off x="1079500" y="1584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20962</xdr:rowOff>
    </xdr:from>
    <xdr:ext cx="534377" cy="259045"/>
    <xdr:sp macro="" textlink="">
      <xdr:nvSpPr>
        <xdr:cNvPr id="268" name="テキスト ボックス 267"/>
        <xdr:cNvSpPr txBox="1"/>
      </xdr:nvSpPr>
      <xdr:spPr>
        <a:xfrm>
          <a:off x="863111" y="156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49229</xdr:rowOff>
    </xdr:from>
    <xdr:to>
      <xdr:col>55</xdr:col>
      <xdr:colOff>0</xdr:colOff>
      <xdr:row>36</xdr:row>
      <xdr:rowOff>1789</xdr:rowOff>
    </xdr:to>
    <xdr:cxnSp macro="">
      <xdr:nvCxnSpPr>
        <xdr:cNvPr id="299" name="直線コネクタ 298"/>
        <xdr:cNvCxnSpPr/>
      </xdr:nvCxnSpPr>
      <xdr:spPr>
        <a:xfrm flipV="1">
          <a:off x="9639300" y="6049979"/>
          <a:ext cx="838200" cy="12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146471</xdr:rowOff>
    </xdr:from>
    <xdr:to>
      <xdr:col>50</xdr:col>
      <xdr:colOff>114300</xdr:colOff>
      <xdr:row>36</xdr:row>
      <xdr:rowOff>1789</xdr:rowOff>
    </xdr:to>
    <xdr:cxnSp macro="">
      <xdr:nvCxnSpPr>
        <xdr:cNvPr id="302" name="直線コネクタ 301"/>
        <xdr:cNvCxnSpPr/>
      </xdr:nvCxnSpPr>
      <xdr:spPr>
        <a:xfrm>
          <a:off x="8750300" y="6147221"/>
          <a:ext cx="889000" cy="2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92575</xdr:rowOff>
    </xdr:from>
    <xdr:ext cx="534377" cy="259045"/>
    <xdr:sp macro="" textlink="">
      <xdr:nvSpPr>
        <xdr:cNvPr id="304" name="テキスト ボックス 303"/>
        <xdr:cNvSpPr txBox="1"/>
      </xdr:nvSpPr>
      <xdr:spPr>
        <a:xfrm>
          <a:off x="9372111" y="57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146471</xdr:rowOff>
    </xdr:from>
    <xdr:to>
      <xdr:col>45</xdr:col>
      <xdr:colOff>177800</xdr:colOff>
      <xdr:row>36</xdr:row>
      <xdr:rowOff>27218</xdr:rowOff>
    </xdr:to>
    <xdr:cxnSp macro="">
      <xdr:nvCxnSpPr>
        <xdr:cNvPr id="305" name="直線コネクタ 304"/>
        <xdr:cNvCxnSpPr/>
      </xdr:nvCxnSpPr>
      <xdr:spPr>
        <a:xfrm flipV="1">
          <a:off x="7861300" y="6147221"/>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160327</xdr:rowOff>
    </xdr:from>
    <xdr:ext cx="534377" cy="259045"/>
    <xdr:sp macro="" textlink="">
      <xdr:nvSpPr>
        <xdr:cNvPr id="307" name="テキスト ボックス 306"/>
        <xdr:cNvSpPr txBox="1"/>
      </xdr:nvSpPr>
      <xdr:spPr>
        <a:xfrm>
          <a:off x="8483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27218</xdr:rowOff>
    </xdr:from>
    <xdr:to>
      <xdr:col>41</xdr:col>
      <xdr:colOff>50800</xdr:colOff>
      <xdr:row>36</xdr:row>
      <xdr:rowOff>39736</xdr:rowOff>
    </xdr:to>
    <xdr:cxnSp macro="">
      <xdr:nvCxnSpPr>
        <xdr:cNvPr id="308" name="直線コネクタ 307"/>
        <xdr:cNvCxnSpPr/>
      </xdr:nvCxnSpPr>
      <xdr:spPr>
        <a:xfrm flipV="1">
          <a:off x="6972300" y="6199418"/>
          <a:ext cx="88900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165596</xdr:rowOff>
    </xdr:from>
    <xdr:ext cx="534377" cy="259045"/>
    <xdr:sp macro="" textlink="">
      <xdr:nvSpPr>
        <xdr:cNvPr id="310" name="テキスト ボックス 309"/>
        <xdr:cNvSpPr txBox="1"/>
      </xdr:nvSpPr>
      <xdr:spPr>
        <a:xfrm>
          <a:off x="7594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18868</xdr:rowOff>
    </xdr:from>
    <xdr:ext cx="534377" cy="259045"/>
    <xdr:sp macro="" textlink="">
      <xdr:nvSpPr>
        <xdr:cNvPr id="312" name="テキスト ボックス 311"/>
        <xdr:cNvSpPr txBox="1"/>
      </xdr:nvSpPr>
      <xdr:spPr>
        <a:xfrm>
          <a:off x="6705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169879</xdr:rowOff>
    </xdr:from>
    <xdr:to>
      <xdr:col>55</xdr:col>
      <xdr:colOff>50800</xdr:colOff>
      <xdr:row>35</xdr:row>
      <xdr:rowOff>100029</xdr:rowOff>
    </xdr:to>
    <xdr:sp macro="" textlink="">
      <xdr:nvSpPr>
        <xdr:cNvPr id="318" name="楕円 317"/>
        <xdr:cNvSpPr/>
      </xdr:nvSpPr>
      <xdr:spPr>
        <a:xfrm>
          <a:off x="10426700" y="599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148306</xdr:rowOff>
    </xdr:from>
    <xdr:ext cx="534377" cy="259045"/>
    <xdr:sp macro="" textlink="">
      <xdr:nvSpPr>
        <xdr:cNvPr id="319" name="補助費等該当値テキスト"/>
        <xdr:cNvSpPr txBox="1"/>
      </xdr:nvSpPr>
      <xdr:spPr>
        <a:xfrm>
          <a:off x="10528300" y="59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122439</xdr:rowOff>
    </xdr:from>
    <xdr:to>
      <xdr:col>50</xdr:col>
      <xdr:colOff>165100</xdr:colOff>
      <xdr:row>36</xdr:row>
      <xdr:rowOff>52589</xdr:rowOff>
    </xdr:to>
    <xdr:sp macro="" textlink="">
      <xdr:nvSpPr>
        <xdr:cNvPr id="320" name="楕円 319"/>
        <xdr:cNvSpPr/>
      </xdr:nvSpPr>
      <xdr:spPr>
        <a:xfrm>
          <a:off x="9588500" y="612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43716</xdr:rowOff>
    </xdr:from>
    <xdr:ext cx="534377" cy="259045"/>
    <xdr:sp macro="" textlink="">
      <xdr:nvSpPr>
        <xdr:cNvPr id="321" name="テキスト ボックス 320"/>
        <xdr:cNvSpPr txBox="1"/>
      </xdr:nvSpPr>
      <xdr:spPr>
        <a:xfrm>
          <a:off x="9372111" y="621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95671</xdr:rowOff>
    </xdr:from>
    <xdr:to>
      <xdr:col>46</xdr:col>
      <xdr:colOff>38100</xdr:colOff>
      <xdr:row>36</xdr:row>
      <xdr:rowOff>25821</xdr:rowOff>
    </xdr:to>
    <xdr:sp macro="" textlink="">
      <xdr:nvSpPr>
        <xdr:cNvPr id="322" name="楕円 321"/>
        <xdr:cNvSpPr/>
      </xdr:nvSpPr>
      <xdr:spPr>
        <a:xfrm>
          <a:off x="8699500" y="609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16948</xdr:rowOff>
    </xdr:from>
    <xdr:ext cx="534377" cy="259045"/>
    <xdr:sp macro="" textlink="">
      <xdr:nvSpPr>
        <xdr:cNvPr id="323" name="テキスト ボックス 322"/>
        <xdr:cNvSpPr txBox="1"/>
      </xdr:nvSpPr>
      <xdr:spPr>
        <a:xfrm>
          <a:off x="8483111" y="618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147868</xdr:rowOff>
    </xdr:from>
    <xdr:to>
      <xdr:col>41</xdr:col>
      <xdr:colOff>101600</xdr:colOff>
      <xdr:row>36</xdr:row>
      <xdr:rowOff>78018</xdr:rowOff>
    </xdr:to>
    <xdr:sp macro="" textlink="">
      <xdr:nvSpPr>
        <xdr:cNvPr id="324" name="楕円 323"/>
        <xdr:cNvSpPr/>
      </xdr:nvSpPr>
      <xdr:spPr>
        <a:xfrm>
          <a:off x="7810500" y="61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69145</xdr:rowOff>
    </xdr:from>
    <xdr:ext cx="534377" cy="259045"/>
    <xdr:sp macro="" textlink="">
      <xdr:nvSpPr>
        <xdr:cNvPr id="325" name="テキスト ボックス 324"/>
        <xdr:cNvSpPr txBox="1"/>
      </xdr:nvSpPr>
      <xdr:spPr>
        <a:xfrm>
          <a:off x="7594111" y="624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160386</xdr:rowOff>
    </xdr:from>
    <xdr:to>
      <xdr:col>36</xdr:col>
      <xdr:colOff>165100</xdr:colOff>
      <xdr:row>36</xdr:row>
      <xdr:rowOff>90536</xdr:rowOff>
    </xdr:to>
    <xdr:sp macro="" textlink="">
      <xdr:nvSpPr>
        <xdr:cNvPr id="326" name="楕円 325"/>
        <xdr:cNvSpPr/>
      </xdr:nvSpPr>
      <xdr:spPr>
        <a:xfrm>
          <a:off x="6921500" y="616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81663</xdr:rowOff>
    </xdr:from>
    <xdr:ext cx="534377" cy="259045"/>
    <xdr:sp macro="" textlink="">
      <xdr:nvSpPr>
        <xdr:cNvPr id="327" name="テキスト ボックス 326"/>
        <xdr:cNvSpPr txBox="1"/>
      </xdr:nvSpPr>
      <xdr:spPr>
        <a:xfrm>
          <a:off x="6705111" y="625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49567</xdr:rowOff>
    </xdr:from>
    <xdr:to>
      <xdr:col>55</xdr:col>
      <xdr:colOff>0</xdr:colOff>
      <xdr:row>57</xdr:row>
      <xdr:rowOff>103794</xdr:rowOff>
    </xdr:to>
    <xdr:cxnSp macro="">
      <xdr:nvCxnSpPr>
        <xdr:cNvPr id="356" name="直線コネクタ 355"/>
        <xdr:cNvCxnSpPr/>
      </xdr:nvCxnSpPr>
      <xdr:spPr>
        <a:xfrm>
          <a:off x="9639300" y="9479317"/>
          <a:ext cx="838200" cy="39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49567</xdr:rowOff>
    </xdr:from>
    <xdr:to>
      <xdr:col>50</xdr:col>
      <xdr:colOff>114300</xdr:colOff>
      <xdr:row>56</xdr:row>
      <xdr:rowOff>90429</xdr:rowOff>
    </xdr:to>
    <xdr:cxnSp macro="">
      <xdr:nvCxnSpPr>
        <xdr:cNvPr id="359" name="直線コネクタ 358"/>
        <xdr:cNvCxnSpPr/>
      </xdr:nvCxnSpPr>
      <xdr:spPr>
        <a:xfrm flipV="1">
          <a:off x="8750300" y="9479317"/>
          <a:ext cx="889000" cy="2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149337</xdr:rowOff>
    </xdr:from>
    <xdr:ext cx="534377" cy="259045"/>
    <xdr:sp macro="" textlink="">
      <xdr:nvSpPr>
        <xdr:cNvPr id="361" name="テキスト ボックス 360"/>
        <xdr:cNvSpPr txBox="1"/>
      </xdr:nvSpPr>
      <xdr:spPr>
        <a:xfrm>
          <a:off x="9372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90429</xdr:rowOff>
    </xdr:from>
    <xdr:to>
      <xdr:col>45</xdr:col>
      <xdr:colOff>177800</xdr:colOff>
      <xdr:row>56</xdr:row>
      <xdr:rowOff>127477</xdr:rowOff>
    </xdr:to>
    <xdr:cxnSp macro="">
      <xdr:nvCxnSpPr>
        <xdr:cNvPr id="362" name="直線コネクタ 361"/>
        <xdr:cNvCxnSpPr/>
      </xdr:nvCxnSpPr>
      <xdr:spPr>
        <a:xfrm flipV="1">
          <a:off x="7861300" y="9691629"/>
          <a:ext cx="889000" cy="3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1250</xdr:rowOff>
    </xdr:from>
    <xdr:ext cx="534377" cy="259045"/>
    <xdr:sp macro="" textlink="">
      <xdr:nvSpPr>
        <xdr:cNvPr id="364" name="テキスト ボックス 363"/>
        <xdr:cNvSpPr txBox="1"/>
      </xdr:nvSpPr>
      <xdr:spPr>
        <a:xfrm>
          <a:off x="8483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127477</xdr:rowOff>
    </xdr:from>
    <xdr:to>
      <xdr:col>41</xdr:col>
      <xdr:colOff>50800</xdr:colOff>
      <xdr:row>58</xdr:row>
      <xdr:rowOff>35668</xdr:rowOff>
    </xdr:to>
    <xdr:cxnSp macro="">
      <xdr:nvCxnSpPr>
        <xdr:cNvPr id="365" name="直線コネクタ 364"/>
        <xdr:cNvCxnSpPr/>
      </xdr:nvCxnSpPr>
      <xdr:spPr>
        <a:xfrm flipV="1">
          <a:off x="6972300" y="9728677"/>
          <a:ext cx="889000" cy="25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1440</xdr:rowOff>
    </xdr:from>
    <xdr:ext cx="534377" cy="259045"/>
    <xdr:sp macro="" textlink="">
      <xdr:nvSpPr>
        <xdr:cNvPr id="367" name="テキスト ボックス 366"/>
        <xdr:cNvSpPr txBox="1"/>
      </xdr:nvSpPr>
      <xdr:spPr>
        <a:xfrm>
          <a:off x="7594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18550</xdr:rowOff>
    </xdr:from>
    <xdr:ext cx="534377" cy="259045"/>
    <xdr:sp macro="" textlink="">
      <xdr:nvSpPr>
        <xdr:cNvPr id="369" name="テキスト ボックス 368"/>
        <xdr:cNvSpPr txBox="1"/>
      </xdr:nvSpPr>
      <xdr:spPr>
        <a:xfrm>
          <a:off x="6705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52994</xdr:rowOff>
    </xdr:from>
    <xdr:to>
      <xdr:col>55</xdr:col>
      <xdr:colOff>50800</xdr:colOff>
      <xdr:row>57</xdr:row>
      <xdr:rowOff>154594</xdr:rowOff>
    </xdr:to>
    <xdr:sp macro="" textlink="">
      <xdr:nvSpPr>
        <xdr:cNvPr id="375" name="楕円 374"/>
        <xdr:cNvSpPr/>
      </xdr:nvSpPr>
      <xdr:spPr>
        <a:xfrm>
          <a:off x="10426700" y="982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31421</xdr:rowOff>
    </xdr:from>
    <xdr:ext cx="534377" cy="259045"/>
    <xdr:sp macro="" textlink="">
      <xdr:nvSpPr>
        <xdr:cNvPr id="376" name="普通建設事業費該当値テキスト"/>
        <xdr:cNvSpPr txBox="1"/>
      </xdr:nvSpPr>
      <xdr:spPr>
        <a:xfrm>
          <a:off x="10528300" y="980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170217</xdr:rowOff>
    </xdr:from>
    <xdr:to>
      <xdr:col>50</xdr:col>
      <xdr:colOff>165100</xdr:colOff>
      <xdr:row>55</xdr:row>
      <xdr:rowOff>100367</xdr:rowOff>
    </xdr:to>
    <xdr:sp macro="" textlink="">
      <xdr:nvSpPr>
        <xdr:cNvPr id="377" name="楕円 376"/>
        <xdr:cNvSpPr/>
      </xdr:nvSpPr>
      <xdr:spPr>
        <a:xfrm>
          <a:off x="9588500" y="94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116894</xdr:rowOff>
    </xdr:from>
    <xdr:ext cx="599010" cy="259045"/>
    <xdr:sp macro="" textlink="">
      <xdr:nvSpPr>
        <xdr:cNvPr id="378" name="テキスト ボックス 377"/>
        <xdr:cNvSpPr txBox="1"/>
      </xdr:nvSpPr>
      <xdr:spPr>
        <a:xfrm>
          <a:off x="9339795" y="9203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39629</xdr:rowOff>
    </xdr:from>
    <xdr:to>
      <xdr:col>46</xdr:col>
      <xdr:colOff>38100</xdr:colOff>
      <xdr:row>56</xdr:row>
      <xdr:rowOff>141229</xdr:rowOff>
    </xdr:to>
    <xdr:sp macro="" textlink="">
      <xdr:nvSpPr>
        <xdr:cNvPr id="379" name="楕円 378"/>
        <xdr:cNvSpPr/>
      </xdr:nvSpPr>
      <xdr:spPr>
        <a:xfrm>
          <a:off x="8699500" y="964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157756</xdr:rowOff>
    </xdr:from>
    <xdr:ext cx="599010" cy="259045"/>
    <xdr:sp macro="" textlink="">
      <xdr:nvSpPr>
        <xdr:cNvPr id="380" name="テキスト ボックス 379"/>
        <xdr:cNvSpPr txBox="1"/>
      </xdr:nvSpPr>
      <xdr:spPr>
        <a:xfrm>
          <a:off x="8450795" y="941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76677</xdr:rowOff>
    </xdr:from>
    <xdr:to>
      <xdr:col>41</xdr:col>
      <xdr:colOff>101600</xdr:colOff>
      <xdr:row>57</xdr:row>
      <xdr:rowOff>6827</xdr:rowOff>
    </xdr:to>
    <xdr:sp macro="" textlink="">
      <xdr:nvSpPr>
        <xdr:cNvPr id="381" name="楕円 380"/>
        <xdr:cNvSpPr/>
      </xdr:nvSpPr>
      <xdr:spPr>
        <a:xfrm>
          <a:off x="7810500" y="967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23354</xdr:rowOff>
    </xdr:from>
    <xdr:ext cx="599010" cy="259045"/>
    <xdr:sp macro="" textlink="">
      <xdr:nvSpPr>
        <xdr:cNvPr id="382" name="テキスト ボックス 381"/>
        <xdr:cNvSpPr txBox="1"/>
      </xdr:nvSpPr>
      <xdr:spPr>
        <a:xfrm>
          <a:off x="7561795" y="9453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156318</xdr:rowOff>
    </xdr:from>
    <xdr:to>
      <xdr:col>36</xdr:col>
      <xdr:colOff>165100</xdr:colOff>
      <xdr:row>58</xdr:row>
      <xdr:rowOff>86468</xdr:rowOff>
    </xdr:to>
    <xdr:sp macro="" textlink="">
      <xdr:nvSpPr>
        <xdr:cNvPr id="383" name="楕円 382"/>
        <xdr:cNvSpPr/>
      </xdr:nvSpPr>
      <xdr:spPr>
        <a:xfrm>
          <a:off x="6921500" y="992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77595</xdr:rowOff>
    </xdr:from>
    <xdr:ext cx="534377" cy="259045"/>
    <xdr:sp macro="" textlink="">
      <xdr:nvSpPr>
        <xdr:cNvPr id="384" name="テキスト ボックス 383"/>
        <xdr:cNvSpPr txBox="1"/>
      </xdr:nvSpPr>
      <xdr:spPr>
        <a:xfrm>
          <a:off x="6705111" y="1002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38169</xdr:rowOff>
    </xdr:from>
    <xdr:to>
      <xdr:col>55</xdr:col>
      <xdr:colOff>0</xdr:colOff>
      <xdr:row>78</xdr:row>
      <xdr:rowOff>120845</xdr:rowOff>
    </xdr:to>
    <xdr:cxnSp macro="">
      <xdr:nvCxnSpPr>
        <xdr:cNvPr id="415" name="直線コネクタ 414"/>
        <xdr:cNvCxnSpPr/>
      </xdr:nvCxnSpPr>
      <xdr:spPr>
        <a:xfrm>
          <a:off x="9639300" y="12211119"/>
          <a:ext cx="838200" cy="128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38169</xdr:rowOff>
    </xdr:from>
    <xdr:to>
      <xdr:col>50</xdr:col>
      <xdr:colOff>114300</xdr:colOff>
      <xdr:row>73</xdr:row>
      <xdr:rowOff>148975</xdr:rowOff>
    </xdr:to>
    <xdr:cxnSp macro="">
      <xdr:nvCxnSpPr>
        <xdr:cNvPr id="418" name="直線コネクタ 417"/>
        <xdr:cNvCxnSpPr/>
      </xdr:nvCxnSpPr>
      <xdr:spPr>
        <a:xfrm flipV="1">
          <a:off x="8750300" y="12211119"/>
          <a:ext cx="889000" cy="45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77472</xdr:rowOff>
    </xdr:from>
    <xdr:ext cx="534377" cy="259045"/>
    <xdr:sp macro="" textlink="">
      <xdr:nvSpPr>
        <xdr:cNvPr id="420" name="テキスト ボックス 419"/>
        <xdr:cNvSpPr txBox="1"/>
      </xdr:nvSpPr>
      <xdr:spPr>
        <a:xfrm>
          <a:off x="9372111" y="1345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148975</xdr:rowOff>
    </xdr:from>
    <xdr:to>
      <xdr:col>45</xdr:col>
      <xdr:colOff>177800</xdr:colOff>
      <xdr:row>79</xdr:row>
      <xdr:rowOff>90922</xdr:rowOff>
    </xdr:to>
    <xdr:cxnSp macro="">
      <xdr:nvCxnSpPr>
        <xdr:cNvPr id="421" name="直線コネクタ 420"/>
        <xdr:cNvCxnSpPr/>
      </xdr:nvCxnSpPr>
      <xdr:spPr>
        <a:xfrm flipV="1">
          <a:off x="7861300" y="12664825"/>
          <a:ext cx="889000" cy="97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98243</xdr:rowOff>
    </xdr:from>
    <xdr:ext cx="534377" cy="259045"/>
    <xdr:sp macro="" textlink="">
      <xdr:nvSpPr>
        <xdr:cNvPr id="423" name="テキスト ボックス 422"/>
        <xdr:cNvSpPr txBox="1"/>
      </xdr:nvSpPr>
      <xdr:spPr>
        <a:xfrm>
          <a:off x="8483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43676</xdr:rowOff>
    </xdr:from>
    <xdr:to>
      <xdr:col>41</xdr:col>
      <xdr:colOff>50800</xdr:colOff>
      <xdr:row>79</xdr:row>
      <xdr:rowOff>90922</xdr:rowOff>
    </xdr:to>
    <xdr:cxnSp macro="">
      <xdr:nvCxnSpPr>
        <xdr:cNvPr id="424" name="直線コネクタ 423"/>
        <xdr:cNvCxnSpPr/>
      </xdr:nvCxnSpPr>
      <xdr:spPr>
        <a:xfrm>
          <a:off x="6972300" y="13245326"/>
          <a:ext cx="889000" cy="39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150832</xdr:rowOff>
    </xdr:from>
    <xdr:ext cx="534377" cy="259045"/>
    <xdr:sp macro="" textlink="">
      <xdr:nvSpPr>
        <xdr:cNvPr id="428" name="テキスト ボックス 427"/>
        <xdr:cNvSpPr txBox="1"/>
      </xdr:nvSpPr>
      <xdr:spPr>
        <a:xfrm>
          <a:off x="6705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70045</xdr:rowOff>
    </xdr:from>
    <xdr:to>
      <xdr:col>55</xdr:col>
      <xdr:colOff>50800</xdr:colOff>
      <xdr:row>79</xdr:row>
      <xdr:rowOff>195</xdr:rowOff>
    </xdr:to>
    <xdr:sp macro="" textlink="">
      <xdr:nvSpPr>
        <xdr:cNvPr id="434" name="楕円 433"/>
        <xdr:cNvSpPr/>
      </xdr:nvSpPr>
      <xdr:spPr>
        <a:xfrm>
          <a:off x="10426700" y="1344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48472</xdr:rowOff>
    </xdr:from>
    <xdr:ext cx="534377" cy="259045"/>
    <xdr:sp macro="" textlink="">
      <xdr:nvSpPr>
        <xdr:cNvPr id="435" name="普通建設事業費 （ うち新規整備　）該当値テキスト"/>
        <xdr:cNvSpPr txBox="1"/>
      </xdr:nvSpPr>
      <xdr:spPr>
        <a:xfrm>
          <a:off x="10528300" y="1342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158819</xdr:rowOff>
    </xdr:from>
    <xdr:to>
      <xdr:col>50</xdr:col>
      <xdr:colOff>165100</xdr:colOff>
      <xdr:row>71</xdr:row>
      <xdr:rowOff>88969</xdr:rowOff>
    </xdr:to>
    <xdr:sp macro="" textlink="">
      <xdr:nvSpPr>
        <xdr:cNvPr id="436" name="楕円 435"/>
        <xdr:cNvSpPr/>
      </xdr:nvSpPr>
      <xdr:spPr>
        <a:xfrm>
          <a:off x="9588500" y="1216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105496</xdr:rowOff>
    </xdr:from>
    <xdr:ext cx="599010" cy="259045"/>
    <xdr:sp macro="" textlink="">
      <xdr:nvSpPr>
        <xdr:cNvPr id="437" name="テキスト ボックス 436"/>
        <xdr:cNvSpPr txBox="1"/>
      </xdr:nvSpPr>
      <xdr:spPr>
        <a:xfrm>
          <a:off x="9339795" y="1193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98175</xdr:rowOff>
    </xdr:from>
    <xdr:to>
      <xdr:col>46</xdr:col>
      <xdr:colOff>38100</xdr:colOff>
      <xdr:row>74</xdr:row>
      <xdr:rowOff>28325</xdr:rowOff>
    </xdr:to>
    <xdr:sp macro="" textlink="">
      <xdr:nvSpPr>
        <xdr:cNvPr id="438" name="楕円 437"/>
        <xdr:cNvSpPr/>
      </xdr:nvSpPr>
      <xdr:spPr>
        <a:xfrm>
          <a:off x="8699500" y="1261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44852</xdr:rowOff>
    </xdr:from>
    <xdr:ext cx="534377" cy="259045"/>
    <xdr:sp macro="" textlink="">
      <xdr:nvSpPr>
        <xdr:cNvPr id="439" name="テキスト ボックス 438"/>
        <xdr:cNvSpPr txBox="1"/>
      </xdr:nvSpPr>
      <xdr:spPr>
        <a:xfrm>
          <a:off x="8483111" y="1238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40122</xdr:rowOff>
    </xdr:from>
    <xdr:to>
      <xdr:col>41</xdr:col>
      <xdr:colOff>101600</xdr:colOff>
      <xdr:row>79</xdr:row>
      <xdr:rowOff>141722</xdr:rowOff>
    </xdr:to>
    <xdr:sp macro="" textlink="">
      <xdr:nvSpPr>
        <xdr:cNvPr id="440" name="楕円 439"/>
        <xdr:cNvSpPr/>
      </xdr:nvSpPr>
      <xdr:spPr>
        <a:xfrm>
          <a:off x="7810500" y="1358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132849</xdr:rowOff>
    </xdr:from>
    <xdr:ext cx="378565" cy="259045"/>
    <xdr:sp macro="" textlink="">
      <xdr:nvSpPr>
        <xdr:cNvPr id="441" name="テキスト ボックス 440"/>
        <xdr:cNvSpPr txBox="1"/>
      </xdr:nvSpPr>
      <xdr:spPr>
        <a:xfrm>
          <a:off x="7672017" y="13677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164326</xdr:rowOff>
    </xdr:from>
    <xdr:to>
      <xdr:col>36</xdr:col>
      <xdr:colOff>165100</xdr:colOff>
      <xdr:row>77</xdr:row>
      <xdr:rowOff>94476</xdr:rowOff>
    </xdr:to>
    <xdr:sp macro="" textlink="">
      <xdr:nvSpPr>
        <xdr:cNvPr id="442" name="楕円 441"/>
        <xdr:cNvSpPr/>
      </xdr:nvSpPr>
      <xdr:spPr>
        <a:xfrm>
          <a:off x="6921500" y="1319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111004</xdr:rowOff>
    </xdr:from>
    <xdr:ext cx="534377" cy="259045"/>
    <xdr:sp macro="" textlink="">
      <xdr:nvSpPr>
        <xdr:cNvPr id="443" name="テキスト ボックス 442"/>
        <xdr:cNvSpPr txBox="1"/>
      </xdr:nvSpPr>
      <xdr:spPr>
        <a:xfrm>
          <a:off x="6705111" y="1296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74882</xdr:rowOff>
    </xdr:from>
    <xdr:to>
      <xdr:col>55</xdr:col>
      <xdr:colOff>0</xdr:colOff>
      <xdr:row>97</xdr:row>
      <xdr:rowOff>135823</xdr:rowOff>
    </xdr:to>
    <xdr:cxnSp macro="">
      <xdr:nvCxnSpPr>
        <xdr:cNvPr id="470" name="直線コネクタ 469"/>
        <xdr:cNvCxnSpPr/>
      </xdr:nvCxnSpPr>
      <xdr:spPr>
        <a:xfrm flipV="1">
          <a:off x="9639300" y="16705532"/>
          <a:ext cx="838200" cy="6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31232</xdr:rowOff>
    </xdr:from>
    <xdr:ext cx="534377" cy="259045"/>
    <xdr:sp macro="" textlink="">
      <xdr:nvSpPr>
        <xdr:cNvPr id="471" name="普通建設事業費 （ うち更新整備　）平均値テキスト"/>
        <xdr:cNvSpPr txBox="1"/>
      </xdr:nvSpPr>
      <xdr:spPr>
        <a:xfrm>
          <a:off x="10528300" y="16661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135823</xdr:rowOff>
    </xdr:from>
    <xdr:to>
      <xdr:col>50</xdr:col>
      <xdr:colOff>114300</xdr:colOff>
      <xdr:row>98</xdr:row>
      <xdr:rowOff>11354</xdr:rowOff>
    </xdr:to>
    <xdr:cxnSp macro="">
      <xdr:nvCxnSpPr>
        <xdr:cNvPr id="473" name="直線コネクタ 472"/>
        <xdr:cNvCxnSpPr/>
      </xdr:nvCxnSpPr>
      <xdr:spPr>
        <a:xfrm flipV="1">
          <a:off x="8750300" y="16766473"/>
          <a:ext cx="889000" cy="4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9738</xdr:rowOff>
    </xdr:from>
    <xdr:ext cx="534377" cy="259045"/>
    <xdr:sp macro="" textlink="">
      <xdr:nvSpPr>
        <xdr:cNvPr id="475" name="テキスト ボックス 474"/>
        <xdr:cNvSpPr txBox="1"/>
      </xdr:nvSpPr>
      <xdr:spPr>
        <a:xfrm>
          <a:off x="9372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159542</xdr:rowOff>
    </xdr:from>
    <xdr:to>
      <xdr:col>45</xdr:col>
      <xdr:colOff>177800</xdr:colOff>
      <xdr:row>98</xdr:row>
      <xdr:rowOff>11354</xdr:rowOff>
    </xdr:to>
    <xdr:cxnSp macro="">
      <xdr:nvCxnSpPr>
        <xdr:cNvPr id="476" name="直線コネクタ 475"/>
        <xdr:cNvCxnSpPr/>
      </xdr:nvCxnSpPr>
      <xdr:spPr>
        <a:xfrm>
          <a:off x="7861300" y="16447292"/>
          <a:ext cx="889000" cy="36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159542</xdr:rowOff>
    </xdr:from>
    <xdr:to>
      <xdr:col>41</xdr:col>
      <xdr:colOff>50800</xdr:colOff>
      <xdr:row>98</xdr:row>
      <xdr:rowOff>103215</xdr:rowOff>
    </xdr:to>
    <xdr:cxnSp macro="">
      <xdr:nvCxnSpPr>
        <xdr:cNvPr id="479" name="直線コネクタ 478"/>
        <xdr:cNvCxnSpPr/>
      </xdr:nvCxnSpPr>
      <xdr:spPr>
        <a:xfrm flipV="1">
          <a:off x="6972300" y="16447292"/>
          <a:ext cx="889000" cy="45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27272</xdr:rowOff>
    </xdr:from>
    <xdr:ext cx="534377" cy="259045"/>
    <xdr:sp macro="" textlink="">
      <xdr:nvSpPr>
        <xdr:cNvPr id="481" name="テキスト ボックス 480"/>
        <xdr:cNvSpPr txBox="1"/>
      </xdr:nvSpPr>
      <xdr:spPr>
        <a:xfrm>
          <a:off x="7594111" y="168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78860</xdr:rowOff>
    </xdr:from>
    <xdr:ext cx="534377" cy="259045"/>
    <xdr:sp macro="" textlink="">
      <xdr:nvSpPr>
        <xdr:cNvPr id="483" name="テキスト ボックス 482"/>
        <xdr:cNvSpPr txBox="1"/>
      </xdr:nvSpPr>
      <xdr:spPr>
        <a:xfrm>
          <a:off x="6705111" y="165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24082</xdr:rowOff>
    </xdr:from>
    <xdr:to>
      <xdr:col>55</xdr:col>
      <xdr:colOff>50800</xdr:colOff>
      <xdr:row>97</xdr:row>
      <xdr:rowOff>125682</xdr:rowOff>
    </xdr:to>
    <xdr:sp macro="" textlink="">
      <xdr:nvSpPr>
        <xdr:cNvPr id="489" name="楕円 488"/>
        <xdr:cNvSpPr/>
      </xdr:nvSpPr>
      <xdr:spPr>
        <a:xfrm>
          <a:off x="10426700" y="166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46959</xdr:rowOff>
    </xdr:from>
    <xdr:ext cx="534377" cy="259045"/>
    <xdr:sp macro="" textlink="">
      <xdr:nvSpPr>
        <xdr:cNvPr id="490" name="普通建設事業費 （ うち更新整備　）該当値テキスト"/>
        <xdr:cNvSpPr txBox="1"/>
      </xdr:nvSpPr>
      <xdr:spPr>
        <a:xfrm>
          <a:off x="10528300" y="1650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85023</xdr:rowOff>
    </xdr:from>
    <xdr:to>
      <xdr:col>50</xdr:col>
      <xdr:colOff>165100</xdr:colOff>
      <xdr:row>98</xdr:row>
      <xdr:rowOff>15173</xdr:rowOff>
    </xdr:to>
    <xdr:sp macro="" textlink="">
      <xdr:nvSpPr>
        <xdr:cNvPr id="491" name="楕円 490"/>
        <xdr:cNvSpPr/>
      </xdr:nvSpPr>
      <xdr:spPr>
        <a:xfrm>
          <a:off x="9588500" y="1671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31700</xdr:rowOff>
    </xdr:from>
    <xdr:ext cx="534377" cy="259045"/>
    <xdr:sp macro="" textlink="">
      <xdr:nvSpPr>
        <xdr:cNvPr id="492" name="テキスト ボックス 491"/>
        <xdr:cNvSpPr txBox="1"/>
      </xdr:nvSpPr>
      <xdr:spPr>
        <a:xfrm>
          <a:off x="9372111" y="1649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132004</xdr:rowOff>
    </xdr:from>
    <xdr:to>
      <xdr:col>46</xdr:col>
      <xdr:colOff>38100</xdr:colOff>
      <xdr:row>98</xdr:row>
      <xdr:rowOff>62154</xdr:rowOff>
    </xdr:to>
    <xdr:sp macro="" textlink="">
      <xdr:nvSpPr>
        <xdr:cNvPr id="493" name="楕円 492"/>
        <xdr:cNvSpPr/>
      </xdr:nvSpPr>
      <xdr:spPr>
        <a:xfrm>
          <a:off x="8699500" y="1676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53281</xdr:rowOff>
    </xdr:from>
    <xdr:ext cx="534377" cy="259045"/>
    <xdr:sp macro="" textlink="">
      <xdr:nvSpPr>
        <xdr:cNvPr id="494" name="テキスト ボックス 493"/>
        <xdr:cNvSpPr txBox="1"/>
      </xdr:nvSpPr>
      <xdr:spPr>
        <a:xfrm>
          <a:off x="8483111" y="168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108742</xdr:rowOff>
    </xdr:from>
    <xdr:to>
      <xdr:col>41</xdr:col>
      <xdr:colOff>101600</xdr:colOff>
      <xdr:row>96</xdr:row>
      <xdr:rowOff>38892</xdr:rowOff>
    </xdr:to>
    <xdr:sp macro="" textlink="">
      <xdr:nvSpPr>
        <xdr:cNvPr id="495" name="楕円 494"/>
        <xdr:cNvSpPr/>
      </xdr:nvSpPr>
      <xdr:spPr>
        <a:xfrm>
          <a:off x="7810500" y="163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55419</xdr:rowOff>
    </xdr:from>
    <xdr:ext cx="599010" cy="259045"/>
    <xdr:sp macro="" textlink="">
      <xdr:nvSpPr>
        <xdr:cNvPr id="496" name="テキスト ボックス 495"/>
        <xdr:cNvSpPr txBox="1"/>
      </xdr:nvSpPr>
      <xdr:spPr>
        <a:xfrm>
          <a:off x="7561795" y="16171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52415</xdr:rowOff>
    </xdr:from>
    <xdr:to>
      <xdr:col>36</xdr:col>
      <xdr:colOff>165100</xdr:colOff>
      <xdr:row>98</xdr:row>
      <xdr:rowOff>154015</xdr:rowOff>
    </xdr:to>
    <xdr:sp macro="" textlink="">
      <xdr:nvSpPr>
        <xdr:cNvPr id="497" name="楕円 496"/>
        <xdr:cNvSpPr/>
      </xdr:nvSpPr>
      <xdr:spPr>
        <a:xfrm>
          <a:off x="6921500" y="168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145142</xdr:rowOff>
    </xdr:from>
    <xdr:ext cx="469744" cy="259045"/>
    <xdr:sp macro="" textlink="">
      <xdr:nvSpPr>
        <xdr:cNvPr id="498" name="テキスト ボックス 497"/>
        <xdr:cNvSpPr txBox="1"/>
      </xdr:nvSpPr>
      <xdr:spPr>
        <a:xfrm>
          <a:off x="6737428" y="1694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139831</xdr:rowOff>
    </xdr:from>
    <xdr:to>
      <xdr:col>85</xdr:col>
      <xdr:colOff>127000</xdr:colOff>
      <xdr:row>39</xdr:row>
      <xdr:rowOff>22951</xdr:rowOff>
    </xdr:to>
    <xdr:cxnSp macro="">
      <xdr:nvCxnSpPr>
        <xdr:cNvPr id="529" name="直線コネクタ 528"/>
        <xdr:cNvCxnSpPr/>
      </xdr:nvCxnSpPr>
      <xdr:spPr>
        <a:xfrm flipV="1">
          <a:off x="15481300" y="6654931"/>
          <a:ext cx="838200" cy="5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131891</xdr:rowOff>
    </xdr:from>
    <xdr:ext cx="469744" cy="259045"/>
    <xdr:sp macro="" textlink="">
      <xdr:nvSpPr>
        <xdr:cNvPr id="530" name="災害復旧事業費平均値テキスト"/>
        <xdr:cNvSpPr txBox="1"/>
      </xdr:nvSpPr>
      <xdr:spPr>
        <a:xfrm>
          <a:off x="16370300" y="6646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11826</xdr:rowOff>
    </xdr:from>
    <xdr:to>
      <xdr:col>81</xdr:col>
      <xdr:colOff>50800</xdr:colOff>
      <xdr:row>39</xdr:row>
      <xdr:rowOff>22951</xdr:rowOff>
    </xdr:to>
    <xdr:cxnSp macro="">
      <xdr:nvCxnSpPr>
        <xdr:cNvPr id="532" name="直線コネクタ 531"/>
        <xdr:cNvCxnSpPr/>
      </xdr:nvCxnSpPr>
      <xdr:spPr>
        <a:xfrm>
          <a:off x="14592300" y="6698376"/>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99418</xdr:rowOff>
    </xdr:from>
    <xdr:ext cx="469744" cy="259045"/>
    <xdr:sp macro="" textlink="">
      <xdr:nvSpPr>
        <xdr:cNvPr id="534" name="テキスト ボックス 533"/>
        <xdr:cNvSpPr txBox="1"/>
      </xdr:nvSpPr>
      <xdr:spPr>
        <a:xfrm>
          <a:off x="15246428" y="678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11826</xdr:rowOff>
    </xdr:from>
    <xdr:to>
      <xdr:col>76</xdr:col>
      <xdr:colOff>114300</xdr:colOff>
      <xdr:row>39</xdr:row>
      <xdr:rowOff>60637</xdr:rowOff>
    </xdr:to>
    <xdr:cxnSp macro="">
      <xdr:nvCxnSpPr>
        <xdr:cNvPr id="535" name="直線コネクタ 534"/>
        <xdr:cNvCxnSpPr/>
      </xdr:nvCxnSpPr>
      <xdr:spPr>
        <a:xfrm flipV="1">
          <a:off x="13703300" y="6698376"/>
          <a:ext cx="889000" cy="4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122931</xdr:rowOff>
    </xdr:from>
    <xdr:ext cx="469744" cy="259045"/>
    <xdr:sp macro="" textlink="">
      <xdr:nvSpPr>
        <xdr:cNvPr id="537" name="テキスト ボックス 536"/>
        <xdr:cNvSpPr txBox="1"/>
      </xdr:nvSpPr>
      <xdr:spPr>
        <a:xfrm>
          <a:off x="14357428" y="680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60637</xdr:rowOff>
    </xdr:from>
    <xdr:to>
      <xdr:col>71</xdr:col>
      <xdr:colOff>177800</xdr:colOff>
      <xdr:row>39</xdr:row>
      <xdr:rowOff>98878</xdr:rowOff>
    </xdr:to>
    <xdr:cxnSp macro="">
      <xdr:nvCxnSpPr>
        <xdr:cNvPr id="538" name="直線コネクタ 537"/>
        <xdr:cNvCxnSpPr/>
      </xdr:nvCxnSpPr>
      <xdr:spPr>
        <a:xfrm flipV="1">
          <a:off x="12814300" y="6747187"/>
          <a:ext cx="889000" cy="3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111751</xdr:rowOff>
    </xdr:from>
    <xdr:ext cx="469744" cy="259045"/>
    <xdr:sp macro="" textlink="">
      <xdr:nvSpPr>
        <xdr:cNvPr id="540" name="テキスト ボックス 539"/>
        <xdr:cNvSpPr txBox="1"/>
      </xdr:nvSpPr>
      <xdr:spPr>
        <a:xfrm>
          <a:off x="13468428" y="679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89031</xdr:rowOff>
    </xdr:from>
    <xdr:to>
      <xdr:col>85</xdr:col>
      <xdr:colOff>177800</xdr:colOff>
      <xdr:row>39</xdr:row>
      <xdr:rowOff>19181</xdr:rowOff>
    </xdr:to>
    <xdr:sp macro="" textlink="">
      <xdr:nvSpPr>
        <xdr:cNvPr id="548" name="楕円 547"/>
        <xdr:cNvSpPr/>
      </xdr:nvSpPr>
      <xdr:spPr>
        <a:xfrm>
          <a:off x="16268700" y="66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111908</xdr:rowOff>
    </xdr:from>
    <xdr:ext cx="534377" cy="259045"/>
    <xdr:sp macro="" textlink="">
      <xdr:nvSpPr>
        <xdr:cNvPr id="549" name="災害復旧事業費該当値テキスト"/>
        <xdr:cNvSpPr txBox="1"/>
      </xdr:nvSpPr>
      <xdr:spPr>
        <a:xfrm>
          <a:off x="16370300" y="645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143601</xdr:rowOff>
    </xdr:from>
    <xdr:to>
      <xdr:col>81</xdr:col>
      <xdr:colOff>101600</xdr:colOff>
      <xdr:row>39</xdr:row>
      <xdr:rowOff>73751</xdr:rowOff>
    </xdr:to>
    <xdr:sp macro="" textlink="">
      <xdr:nvSpPr>
        <xdr:cNvPr id="550" name="楕円 549"/>
        <xdr:cNvSpPr/>
      </xdr:nvSpPr>
      <xdr:spPr>
        <a:xfrm>
          <a:off x="15430500" y="665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90278</xdr:rowOff>
    </xdr:from>
    <xdr:ext cx="469744" cy="259045"/>
    <xdr:sp macro="" textlink="">
      <xdr:nvSpPr>
        <xdr:cNvPr id="551" name="テキスト ボックス 550"/>
        <xdr:cNvSpPr txBox="1"/>
      </xdr:nvSpPr>
      <xdr:spPr>
        <a:xfrm>
          <a:off x="15246428" y="643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132476</xdr:rowOff>
    </xdr:from>
    <xdr:to>
      <xdr:col>76</xdr:col>
      <xdr:colOff>165100</xdr:colOff>
      <xdr:row>39</xdr:row>
      <xdr:rowOff>62626</xdr:rowOff>
    </xdr:to>
    <xdr:sp macro="" textlink="">
      <xdr:nvSpPr>
        <xdr:cNvPr id="552" name="楕円 551"/>
        <xdr:cNvSpPr/>
      </xdr:nvSpPr>
      <xdr:spPr>
        <a:xfrm>
          <a:off x="14541500" y="664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79153</xdr:rowOff>
    </xdr:from>
    <xdr:ext cx="469744" cy="259045"/>
    <xdr:sp macro="" textlink="">
      <xdr:nvSpPr>
        <xdr:cNvPr id="553" name="テキスト ボックス 552"/>
        <xdr:cNvSpPr txBox="1"/>
      </xdr:nvSpPr>
      <xdr:spPr>
        <a:xfrm>
          <a:off x="14357428" y="642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9837</xdr:rowOff>
    </xdr:from>
    <xdr:to>
      <xdr:col>72</xdr:col>
      <xdr:colOff>38100</xdr:colOff>
      <xdr:row>39</xdr:row>
      <xdr:rowOff>111437</xdr:rowOff>
    </xdr:to>
    <xdr:sp macro="" textlink="">
      <xdr:nvSpPr>
        <xdr:cNvPr id="554" name="楕円 553"/>
        <xdr:cNvSpPr/>
      </xdr:nvSpPr>
      <xdr:spPr>
        <a:xfrm>
          <a:off x="13652500" y="669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127964</xdr:rowOff>
    </xdr:from>
    <xdr:ext cx="469744" cy="259045"/>
    <xdr:sp macro="" textlink="">
      <xdr:nvSpPr>
        <xdr:cNvPr id="555" name="テキスト ボックス 554"/>
        <xdr:cNvSpPr txBox="1"/>
      </xdr:nvSpPr>
      <xdr:spPr>
        <a:xfrm>
          <a:off x="13468428" y="647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58502</xdr:rowOff>
    </xdr:from>
    <xdr:to>
      <xdr:col>85</xdr:col>
      <xdr:colOff>127000</xdr:colOff>
      <xdr:row>76</xdr:row>
      <xdr:rowOff>111153</xdr:rowOff>
    </xdr:to>
    <xdr:cxnSp macro="">
      <xdr:nvCxnSpPr>
        <xdr:cNvPr id="641" name="直線コネクタ 640"/>
        <xdr:cNvCxnSpPr/>
      </xdr:nvCxnSpPr>
      <xdr:spPr>
        <a:xfrm>
          <a:off x="15481300" y="13088702"/>
          <a:ext cx="838200" cy="5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xdr:rowOff>
    </xdr:from>
    <xdr:ext cx="534377" cy="259045"/>
    <xdr:sp macro="" textlink="">
      <xdr:nvSpPr>
        <xdr:cNvPr id="642" name="公債費平均値テキスト"/>
        <xdr:cNvSpPr txBox="1"/>
      </xdr:nvSpPr>
      <xdr:spPr>
        <a:xfrm>
          <a:off x="16370300" y="1320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58502</xdr:rowOff>
    </xdr:from>
    <xdr:to>
      <xdr:col>81</xdr:col>
      <xdr:colOff>50800</xdr:colOff>
      <xdr:row>76</xdr:row>
      <xdr:rowOff>81133</xdr:rowOff>
    </xdr:to>
    <xdr:cxnSp macro="">
      <xdr:nvCxnSpPr>
        <xdr:cNvPr id="644" name="直線コネクタ 643"/>
        <xdr:cNvCxnSpPr/>
      </xdr:nvCxnSpPr>
      <xdr:spPr>
        <a:xfrm flipV="1">
          <a:off x="14592300" y="13088702"/>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110276</xdr:rowOff>
    </xdr:from>
    <xdr:ext cx="534377" cy="259045"/>
    <xdr:sp macro="" textlink="">
      <xdr:nvSpPr>
        <xdr:cNvPr id="646" name="テキスト ボックス 645"/>
        <xdr:cNvSpPr txBox="1"/>
      </xdr:nvSpPr>
      <xdr:spPr>
        <a:xfrm>
          <a:off x="15214111" y="133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54167</xdr:rowOff>
    </xdr:from>
    <xdr:to>
      <xdr:col>76</xdr:col>
      <xdr:colOff>114300</xdr:colOff>
      <xdr:row>76</xdr:row>
      <xdr:rowOff>81133</xdr:rowOff>
    </xdr:to>
    <xdr:cxnSp macro="">
      <xdr:nvCxnSpPr>
        <xdr:cNvPr id="647" name="直線コネクタ 646"/>
        <xdr:cNvCxnSpPr/>
      </xdr:nvCxnSpPr>
      <xdr:spPr>
        <a:xfrm>
          <a:off x="13703300" y="13084367"/>
          <a:ext cx="889000" cy="2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118763</xdr:rowOff>
    </xdr:from>
    <xdr:ext cx="534377" cy="259045"/>
    <xdr:sp macro="" textlink="">
      <xdr:nvSpPr>
        <xdr:cNvPr id="649" name="テキスト ボックス 648"/>
        <xdr:cNvSpPr txBox="1"/>
      </xdr:nvSpPr>
      <xdr:spPr>
        <a:xfrm>
          <a:off x="14325111"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169335</xdr:rowOff>
    </xdr:from>
    <xdr:to>
      <xdr:col>71</xdr:col>
      <xdr:colOff>177800</xdr:colOff>
      <xdr:row>76</xdr:row>
      <xdr:rowOff>54167</xdr:rowOff>
    </xdr:to>
    <xdr:cxnSp macro="">
      <xdr:nvCxnSpPr>
        <xdr:cNvPr id="650" name="直線コネクタ 649"/>
        <xdr:cNvCxnSpPr/>
      </xdr:nvCxnSpPr>
      <xdr:spPr>
        <a:xfrm>
          <a:off x="12814300" y="13028085"/>
          <a:ext cx="889000" cy="5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122455</xdr:rowOff>
    </xdr:from>
    <xdr:ext cx="534377" cy="259045"/>
    <xdr:sp macro="" textlink="">
      <xdr:nvSpPr>
        <xdr:cNvPr id="652" name="テキスト ボックス 651"/>
        <xdr:cNvSpPr txBox="1"/>
      </xdr:nvSpPr>
      <xdr:spPr>
        <a:xfrm>
          <a:off x="13436111" y="1332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126502</xdr:rowOff>
    </xdr:from>
    <xdr:ext cx="534377" cy="259045"/>
    <xdr:sp macro="" textlink="">
      <xdr:nvSpPr>
        <xdr:cNvPr id="654" name="テキスト ボックス 653"/>
        <xdr:cNvSpPr txBox="1"/>
      </xdr:nvSpPr>
      <xdr:spPr>
        <a:xfrm>
          <a:off x="12547111" y="1332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60353</xdr:rowOff>
    </xdr:from>
    <xdr:to>
      <xdr:col>85</xdr:col>
      <xdr:colOff>177800</xdr:colOff>
      <xdr:row>76</xdr:row>
      <xdr:rowOff>161953</xdr:rowOff>
    </xdr:to>
    <xdr:sp macro="" textlink="">
      <xdr:nvSpPr>
        <xdr:cNvPr id="660" name="楕円 659"/>
        <xdr:cNvSpPr/>
      </xdr:nvSpPr>
      <xdr:spPr>
        <a:xfrm>
          <a:off x="16268700" y="1309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83229</xdr:rowOff>
    </xdr:from>
    <xdr:ext cx="534377" cy="259045"/>
    <xdr:sp macro="" textlink="">
      <xdr:nvSpPr>
        <xdr:cNvPr id="661" name="公債費該当値テキスト"/>
        <xdr:cNvSpPr txBox="1"/>
      </xdr:nvSpPr>
      <xdr:spPr>
        <a:xfrm>
          <a:off x="16370300" y="1294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7702</xdr:rowOff>
    </xdr:from>
    <xdr:to>
      <xdr:col>81</xdr:col>
      <xdr:colOff>101600</xdr:colOff>
      <xdr:row>76</xdr:row>
      <xdr:rowOff>109302</xdr:rowOff>
    </xdr:to>
    <xdr:sp macro="" textlink="">
      <xdr:nvSpPr>
        <xdr:cNvPr id="662" name="楕円 661"/>
        <xdr:cNvSpPr/>
      </xdr:nvSpPr>
      <xdr:spPr>
        <a:xfrm>
          <a:off x="15430500" y="130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125828</xdr:rowOff>
    </xdr:from>
    <xdr:ext cx="534377" cy="259045"/>
    <xdr:sp macro="" textlink="">
      <xdr:nvSpPr>
        <xdr:cNvPr id="663" name="テキスト ボックス 662"/>
        <xdr:cNvSpPr txBox="1"/>
      </xdr:nvSpPr>
      <xdr:spPr>
        <a:xfrm>
          <a:off x="15214111" y="1281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30333</xdr:rowOff>
    </xdr:from>
    <xdr:to>
      <xdr:col>76</xdr:col>
      <xdr:colOff>165100</xdr:colOff>
      <xdr:row>76</xdr:row>
      <xdr:rowOff>131933</xdr:rowOff>
    </xdr:to>
    <xdr:sp macro="" textlink="">
      <xdr:nvSpPr>
        <xdr:cNvPr id="664" name="楕円 663"/>
        <xdr:cNvSpPr/>
      </xdr:nvSpPr>
      <xdr:spPr>
        <a:xfrm>
          <a:off x="14541500" y="130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148460</xdr:rowOff>
    </xdr:from>
    <xdr:ext cx="534377" cy="259045"/>
    <xdr:sp macro="" textlink="">
      <xdr:nvSpPr>
        <xdr:cNvPr id="665" name="テキスト ボックス 664"/>
        <xdr:cNvSpPr txBox="1"/>
      </xdr:nvSpPr>
      <xdr:spPr>
        <a:xfrm>
          <a:off x="14325111" y="1283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3367</xdr:rowOff>
    </xdr:from>
    <xdr:to>
      <xdr:col>72</xdr:col>
      <xdr:colOff>38100</xdr:colOff>
      <xdr:row>76</xdr:row>
      <xdr:rowOff>104967</xdr:rowOff>
    </xdr:to>
    <xdr:sp macro="" textlink="">
      <xdr:nvSpPr>
        <xdr:cNvPr id="666" name="楕円 665"/>
        <xdr:cNvSpPr/>
      </xdr:nvSpPr>
      <xdr:spPr>
        <a:xfrm>
          <a:off x="13652500" y="1303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121494</xdr:rowOff>
    </xdr:from>
    <xdr:ext cx="534377" cy="259045"/>
    <xdr:sp macro="" textlink="">
      <xdr:nvSpPr>
        <xdr:cNvPr id="667" name="テキスト ボックス 666"/>
        <xdr:cNvSpPr txBox="1"/>
      </xdr:nvSpPr>
      <xdr:spPr>
        <a:xfrm>
          <a:off x="13436111" y="1280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118535</xdr:rowOff>
    </xdr:from>
    <xdr:to>
      <xdr:col>67</xdr:col>
      <xdr:colOff>101600</xdr:colOff>
      <xdr:row>76</xdr:row>
      <xdr:rowOff>48685</xdr:rowOff>
    </xdr:to>
    <xdr:sp macro="" textlink="">
      <xdr:nvSpPr>
        <xdr:cNvPr id="668" name="楕円 667"/>
        <xdr:cNvSpPr/>
      </xdr:nvSpPr>
      <xdr:spPr>
        <a:xfrm>
          <a:off x="12763500" y="1297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65212</xdr:rowOff>
    </xdr:from>
    <xdr:ext cx="599010" cy="259045"/>
    <xdr:sp macro="" textlink="">
      <xdr:nvSpPr>
        <xdr:cNvPr id="669" name="テキスト ボックス 668"/>
        <xdr:cNvSpPr txBox="1"/>
      </xdr:nvSpPr>
      <xdr:spPr>
        <a:xfrm>
          <a:off x="12514795" y="1275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19025</xdr:rowOff>
    </xdr:from>
    <xdr:to>
      <xdr:col>85</xdr:col>
      <xdr:colOff>127000</xdr:colOff>
      <xdr:row>98</xdr:row>
      <xdr:rowOff>97396</xdr:rowOff>
    </xdr:to>
    <xdr:cxnSp macro="">
      <xdr:nvCxnSpPr>
        <xdr:cNvPr id="698" name="直線コネクタ 697"/>
        <xdr:cNvCxnSpPr/>
      </xdr:nvCxnSpPr>
      <xdr:spPr>
        <a:xfrm flipV="1">
          <a:off x="15481300" y="16821125"/>
          <a:ext cx="838200" cy="7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9" name="積立金平均値テキスト"/>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97396</xdr:rowOff>
    </xdr:from>
    <xdr:to>
      <xdr:col>81</xdr:col>
      <xdr:colOff>50800</xdr:colOff>
      <xdr:row>98</xdr:row>
      <xdr:rowOff>107366</xdr:rowOff>
    </xdr:to>
    <xdr:cxnSp macro="">
      <xdr:nvCxnSpPr>
        <xdr:cNvPr id="701" name="直線コネクタ 700"/>
        <xdr:cNvCxnSpPr/>
      </xdr:nvCxnSpPr>
      <xdr:spPr>
        <a:xfrm flipV="1">
          <a:off x="14592300" y="16899496"/>
          <a:ext cx="889000" cy="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107366</xdr:rowOff>
    </xdr:from>
    <xdr:to>
      <xdr:col>76</xdr:col>
      <xdr:colOff>114300</xdr:colOff>
      <xdr:row>98</xdr:row>
      <xdr:rowOff>111416</xdr:rowOff>
    </xdr:to>
    <xdr:cxnSp macro="">
      <xdr:nvCxnSpPr>
        <xdr:cNvPr id="704" name="直線コネクタ 703"/>
        <xdr:cNvCxnSpPr/>
      </xdr:nvCxnSpPr>
      <xdr:spPr>
        <a:xfrm flipV="1">
          <a:off x="13703300" y="16909466"/>
          <a:ext cx="8890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6" name="テキスト ボックス 705"/>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83502</xdr:rowOff>
    </xdr:from>
    <xdr:to>
      <xdr:col>71</xdr:col>
      <xdr:colOff>177800</xdr:colOff>
      <xdr:row>98</xdr:row>
      <xdr:rowOff>111416</xdr:rowOff>
    </xdr:to>
    <xdr:cxnSp macro="">
      <xdr:nvCxnSpPr>
        <xdr:cNvPr id="707" name="直線コネクタ 706"/>
        <xdr:cNvCxnSpPr/>
      </xdr:nvCxnSpPr>
      <xdr:spPr>
        <a:xfrm>
          <a:off x="12814300" y="16885602"/>
          <a:ext cx="889000" cy="2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9" name="テキスト ボックス 708"/>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4132</xdr:rowOff>
    </xdr:from>
    <xdr:ext cx="534377" cy="259045"/>
    <xdr:sp macro="" textlink="">
      <xdr:nvSpPr>
        <xdr:cNvPr id="711" name="テキスト ボックス 710"/>
        <xdr:cNvSpPr txBox="1"/>
      </xdr:nvSpPr>
      <xdr:spPr>
        <a:xfrm>
          <a:off x="12547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139675</xdr:rowOff>
    </xdr:from>
    <xdr:to>
      <xdr:col>85</xdr:col>
      <xdr:colOff>177800</xdr:colOff>
      <xdr:row>98</xdr:row>
      <xdr:rowOff>69825</xdr:rowOff>
    </xdr:to>
    <xdr:sp macro="" textlink="">
      <xdr:nvSpPr>
        <xdr:cNvPr id="717" name="楕円 716"/>
        <xdr:cNvSpPr/>
      </xdr:nvSpPr>
      <xdr:spPr>
        <a:xfrm>
          <a:off x="16268700" y="167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118102</xdr:rowOff>
    </xdr:from>
    <xdr:ext cx="534377" cy="259045"/>
    <xdr:sp macro="" textlink="">
      <xdr:nvSpPr>
        <xdr:cNvPr id="718" name="積立金該当値テキスト"/>
        <xdr:cNvSpPr txBox="1"/>
      </xdr:nvSpPr>
      <xdr:spPr>
        <a:xfrm>
          <a:off x="16370300" y="167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46596</xdr:rowOff>
    </xdr:from>
    <xdr:to>
      <xdr:col>81</xdr:col>
      <xdr:colOff>101600</xdr:colOff>
      <xdr:row>98</xdr:row>
      <xdr:rowOff>148196</xdr:rowOff>
    </xdr:to>
    <xdr:sp macro="" textlink="">
      <xdr:nvSpPr>
        <xdr:cNvPr id="719" name="楕円 718"/>
        <xdr:cNvSpPr/>
      </xdr:nvSpPr>
      <xdr:spPr>
        <a:xfrm>
          <a:off x="15430500" y="1684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139323</xdr:rowOff>
    </xdr:from>
    <xdr:ext cx="469744" cy="259045"/>
    <xdr:sp macro="" textlink="">
      <xdr:nvSpPr>
        <xdr:cNvPr id="720" name="テキスト ボックス 719"/>
        <xdr:cNvSpPr txBox="1"/>
      </xdr:nvSpPr>
      <xdr:spPr>
        <a:xfrm>
          <a:off x="15246428" y="1694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56566</xdr:rowOff>
    </xdr:from>
    <xdr:to>
      <xdr:col>76</xdr:col>
      <xdr:colOff>165100</xdr:colOff>
      <xdr:row>98</xdr:row>
      <xdr:rowOff>158166</xdr:rowOff>
    </xdr:to>
    <xdr:sp macro="" textlink="">
      <xdr:nvSpPr>
        <xdr:cNvPr id="721" name="楕円 720"/>
        <xdr:cNvSpPr/>
      </xdr:nvSpPr>
      <xdr:spPr>
        <a:xfrm>
          <a:off x="14541500" y="1685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149293</xdr:rowOff>
    </xdr:from>
    <xdr:ext cx="469744" cy="259045"/>
    <xdr:sp macro="" textlink="">
      <xdr:nvSpPr>
        <xdr:cNvPr id="722" name="テキスト ボックス 721"/>
        <xdr:cNvSpPr txBox="1"/>
      </xdr:nvSpPr>
      <xdr:spPr>
        <a:xfrm>
          <a:off x="14357428" y="1695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60616</xdr:rowOff>
    </xdr:from>
    <xdr:to>
      <xdr:col>72</xdr:col>
      <xdr:colOff>38100</xdr:colOff>
      <xdr:row>98</xdr:row>
      <xdr:rowOff>162216</xdr:rowOff>
    </xdr:to>
    <xdr:sp macro="" textlink="">
      <xdr:nvSpPr>
        <xdr:cNvPr id="723" name="楕円 722"/>
        <xdr:cNvSpPr/>
      </xdr:nvSpPr>
      <xdr:spPr>
        <a:xfrm>
          <a:off x="13652500" y="168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153343</xdr:rowOff>
    </xdr:from>
    <xdr:ext cx="469744" cy="259045"/>
    <xdr:sp macro="" textlink="">
      <xdr:nvSpPr>
        <xdr:cNvPr id="724" name="テキスト ボックス 723"/>
        <xdr:cNvSpPr txBox="1"/>
      </xdr:nvSpPr>
      <xdr:spPr>
        <a:xfrm>
          <a:off x="13468428" y="1695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32702</xdr:rowOff>
    </xdr:from>
    <xdr:to>
      <xdr:col>67</xdr:col>
      <xdr:colOff>101600</xdr:colOff>
      <xdr:row>98</xdr:row>
      <xdr:rowOff>134302</xdr:rowOff>
    </xdr:to>
    <xdr:sp macro="" textlink="">
      <xdr:nvSpPr>
        <xdr:cNvPr id="725" name="楕円 724"/>
        <xdr:cNvSpPr/>
      </xdr:nvSpPr>
      <xdr:spPr>
        <a:xfrm>
          <a:off x="12763500" y="1683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125429</xdr:rowOff>
    </xdr:from>
    <xdr:ext cx="534377" cy="259045"/>
    <xdr:sp macro="" textlink="">
      <xdr:nvSpPr>
        <xdr:cNvPr id="726" name="テキスト ボックス 725"/>
        <xdr:cNvSpPr txBox="1"/>
      </xdr:nvSpPr>
      <xdr:spPr>
        <a:xfrm>
          <a:off x="12547111" y="1692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12598</xdr:rowOff>
    </xdr:from>
    <xdr:to>
      <xdr:col>116</xdr:col>
      <xdr:colOff>63500</xdr:colOff>
      <xdr:row>38</xdr:row>
      <xdr:rowOff>33630</xdr:rowOff>
    </xdr:to>
    <xdr:cxnSp macro="">
      <xdr:nvCxnSpPr>
        <xdr:cNvPr id="753" name="直線コネクタ 752"/>
        <xdr:cNvCxnSpPr/>
      </xdr:nvCxnSpPr>
      <xdr:spPr>
        <a:xfrm flipV="1">
          <a:off x="21323300" y="6527698"/>
          <a:ext cx="8382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142491</xdr:rowOff>
    </xdr:from>
    <xdr:ext cx="469744" cy="259045"/>
    <xdr:sp macro="" textlink="">
      <xdr:nvSpPr>
        <xdr:cNvPr id="754" name="投資及び出資金平均値テキスト"/>
        <xdr:cNvSpPr txBox="1"/>
      </xdr:nvSpPr>
      <xdr:spPr>
        <a:xfrm>
          <a:off x="22212300" y="6486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33630</xdr:rowOff>
    </xdr:from>
    <xdr:to>
      <xdr:col>111</xdr:col>
      <xdr:colOff>177800</xdr:colOff>
      <xdr:row>38</xdr:row>
      <xdr:rowOff>58044</xdr:rowOff>
    </xdr:to>
    <xdr:cxnSp macro="">
      <xdr:nvCxnSpPr>
        <xdr:cNvPr id="756" name="直線コネクタ 755"/>
        <xdr:cNvCxnSpPr/>
      </xdr:nvCxnSpPr>
      <xdr:spPr>
        <a:xfrm flipV="1">
          <a:off x="20434300" y="6548730"/>
          <a:ext cx="889000" cy="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58044</xdr:rowOff>
    </xdr:from>
    <xdr:to>
      <xdr:col>107</xdr:col>
      <xdr:colOff>50800</xdr:colOff>
      <xdr:row>38</xdr:row>
      <xdr:rowOff>126898</xdr:rowOff>
    </xdr:to>
    <xdr:cxnSp macro="">
      <xdr:nvCxnSpPr>
        <xdr:cNvPr id="759" name="直線コネクタ 758"/>
        <xdr:cNvCxnSpPr/>
      </xdr:nvCxnSpPr>
      <xdr:spPr>
        <a:xfrm flipV="1">
          <a:off x="19545300" y="6573144"/>
          <a:ext cx="889000" cy="6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126898</xdr:rowOff>
    </xdr:from>
    <xdr:to>
      <xdr:col>102</xdr:col>
      <xdr:colOff>114300</xdr:colOff>
      <xdr:row>38</xdr:row>
      <xdr:rowOff>139700</xdr:rowOff>
    </xdr:to>
    <xdr:cxnSp macro="">
      <xdr:nvCxnSpPr>
        <xdr:cNvPr id="762" name="直線コネクタ 761"/>
        <xdr:cNvCxnSpPr/>
      </xdr:nvCxnSpPr>
      <xdr:spPr>
        <a:xfrm flipV="1">
          <a:off x="18656300" y="6641998"/>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133248</xdr:rowOff>
    </xdr:from>
    <xdr:to>
      <xdr:col>116</xdr:col>
      <xdr:colOff>114300</xdr:colOff>
      <xdr:row>38</xdr:row>
      <xdr:rowOff>63398</xdr:rowOff>
    </xdr:to>
    <xdr:sp macro="" textlink="">
      <xdr:nvSpPr>
        <xdr:cNvPr id="772" name="楕円 771"/>
        <xdr:cNvSpPr/>
      </xdr:nvSpPr>
      <xdr:spPr>
        <a:xfrm>
          <a:off x="22110700" y="64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156125</xdr:rowOff>
    </xdr:from>
    <xdr:ext cx="469744" cy="259045"/>
    <xdr:sp macro="" textlink="">
      <xdr:nvSpPr>
        <xdr:cNvPr id="773" name="投資及び出資金該当値テキスト"/>
        <xdr:cNvSpPr txBox="1"/>
      </xdr:nvSpPr>
      <xdr:spPr>
        <a:xfrm>
          <a:off x="22212300" y="632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154280</xdr:rowOff>
    </xdr:from>
    <xdr:to>
      <xdr:col>112</xdr:col>
      <xdr:colOff>38100</xdr:colOff>
      <xdr:row>38</xdr:row>
      <xdr:rowOff>84430</xdr:rowOff>
    </xdr:to>
    <xdr:sp macro="" textlink="">
      <xdr:nvSpPr>
        <xdr:cNvPr id="774" name="楕円 773"/>
        <xdr:cNvSpPr/>
      </xdr:nvSpPr>
      <xdr:spPr>
        <a:xfrm>
          <a:off x="21272500" y="64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75557</xdr:rowOff>
    </xdr:from>
    <xdr:ext cx="469744" cy="259045"/>
    <xdr:sp macro="" textlink="">
      <xdr:nvSpPr>
        <xdr:cNvPr id="775" name="テキスト ボックス 774"/>
        <xdr:cNvSpPr txBox="1"/>
      </xdr:nvSpPr>
      <xdr:spPr>
        <a:xfrm>
          <a:off x="21088428" y="659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7244</xdr:rowOff>
    </xdr:from>
    <xdr:to>
      <xdr:col>107</xdr:col>
      <xdr:colOff>101600</xdr:colOff>
      <xdr:row>38</xdr:row>
      <xdr:rowOff>108844</xdr:rowOff>
    </xdr:to>
    <xdr:sp macro="" textlink="">
      <xdr:nvSpPr>
        <xdr:cNvPr id="776" name="楕円 775"/>
        <xdr:cNvSpPr/>
      </xdr:nvSpPr>
      <xdr:spPr>
        <a:xfrm>
          <a:off x="20383500" y="652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99971</xdr:rowOff>
    </xdr:from>
    <xdr:ext cx="378565" cy="259045"/>
    <xdr:sp macro="" textlink="">
      <xdr:nvSpPr>
        <xdr:cNvPr id="777" name="テキスト ボックス 776"/>
        <xdr:cNvSpPr txBox="1"/>
      </xdr:nvSpPr>
      <xdr:spPr>
        <a:xfrm>
          <a:off x="20245017" y="661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76098</xdr:rowOff>
    </xdr:from>
    <xdr:to>
      <xdr:col>102</xdr:col>
      <xdr:colOff>165100</xdr:colOff>
      <xdr:row>39</xdr:row>
      <xdr:rowOff>6248</xdr:rowOff>
    </xdr:to>
    <xdr:sp macro="" textlink="">
      <xdr:nvSpPr>
        <xdr:cNvPr id="778" name="楕円 777"/>
        <xdr:cNvSpPr/>
      </xdr:nvSpPr>
      <xdr:spPr>
        <a:xfrm>
          <a:off x="19494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168825</xdr:rowOff>
    </xdr:from>
    <xdr:ext cx="378565" cy="259045"/>
    <xdr:sp macro="" textlink="">
      <xdr:nvSpPr>
        <xdr:cNvPr id="779" name="テキスト ボックス 778"/>
        <xdr:cNvSpPr txBox="1"/>
      </xdr:nvSpPr>
      <xdr:spPr>
        <a:xfrm>
          <a:off x="19356017" y="668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163017</xdr:rowOff>
    </xdr:from>
    <xdr:to>
      <xdr:col>116</xdr:col>
      <xdr:colOff>63500</xdr:colOff>
      <xdr:row>58</xdr:row>
      <xdr:rowOff>170637</xdr:rowOff>
    </xdr:to>
    <xdr:cxnSp macro="">
      <xdr:nvCxnSpPr>
        <xdr:cNvPr id="810" name="直線コネクタ 809"/>
        <xdr:cNvCxnSpPr/>
      </xdr:nvCxnSpPr>
      <xdr:spPr>
        <a:xfrm>
          <a:off x="21323300" y="9935667"/>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11" name="貸付金平均値テキスト"/>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145720</xdr:rowOff>
    </xdr:from>
    <xdr:to>
      <xdr:col>111</xdr:col>
      <xdr:colOff>177800</xdr:colOff>
      <xdr:row>57</xdr:row>
      <xdr:rowOff>163017</xdr:rowOff>
    </xdr:to>
    <xdr:cxnSp macro="">
      <xdr:nvCxnSpPr>
        <xdr:cNvPr id="813" name="直線コネクタ 812"/>
        <xdr:cNvCxnSpPr/>
      </xdr:nvCxnSpPr>
      <xdr:spPr>
        <a:xfrm>
          <a:off x="20434300" y="9918370"/>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86910</xdr:rowOff>
    </xdr:from>
    <xdr:ext cx="469744" cy="259045"/>
    <xdr:sp macro="" textlink="">
      <xdr:nvSpPr>
        <xdr:cNvPr id="815" name="テキスト ボックス 814"/>
        <xdr:cNvSpPr txBox="1"/>
      </xdr:nvSpPr>
      <xdr:spPr>
        <a:xfrm>
          <a:off x="21088428" y="1003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56794</xdr:rowOff>
    </xdr:from>
    <xdr:to>
      <xdr:col>107</xdr:col>
      <xdr:colOff>50800</xdr:colOff>
      <xdr:row>57</xdr:row>
      <xdr:rowOff>145720</xdr:rowOff>
    </xdr:to>
    <xdr:cxnSp macro="">
      <xdr:nvCxnSpPr>
        <xdr:cNvPr id="816" name="直線コネクタ 815"/>
        <xdr:cNvCxnSpPr/>
      </xdr:nvCxnSpPr>
      <xdr:spPr>
        <a:xfrm>
          <a:off x="19545300" y="8972194"/>
          <a:ext cx="889000" cy="94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67556</xdr:rowOff>
    </xdr:from>
    <xdr:ext cx="469744" cy="259045"/>
    <xdr:sp macro="" textlink="">
      <xdr:nvSpPr>
        <xdr:cNvPr id="818" name="テキスト ボックス 817"/>
        <xdr:cNvSpPr txBox="1"/>
      </xdr:nvSpPr>
      <xdr:spPr>
        <a:xfrm>
          <a:off x="20199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56794</xdr:rowOff>
    </xdr:from>
    <xdr:to>
      <xdr:col>102</xdr:col>
      <xdr:colOff>114300</xdr:colOff>
      <xdr:row>53</xdr:row>
      <xdr:rowOff>110363</xdr:rowOff>
    </xdr:to>
    <xdr:cxnSp macro="">
      <xdr:nvCxnSpPr>
        <xdr:cNvPr id="819" name="直線コネクタ 818"/>
        <xdr:cNvCxnSpPr/>
      </xdr:nvCxnSpPr>
      <xdr:spPr>
        <a:xfrm flipV="1">
          <a:off x="18656300" y="8972194"/>
          <a:ext cx="889000" cy="22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92244</xdr:rowOff>
    </xdr:from>
    <xdr:ext cx="469744" cy="259045"/>
    <xdr:sp macro="" textlink="">
      <xdr:nvSpPr>
        <xdr:cNvPr id="821" name="テキスト ボックス 820"/>
        <xdr:cNvSpPr txBox="1"/>
      </xdr:nvSpPr>
      <xdr:spPr>
        <a:xfrm>
          <a:off x="19310428" y="1003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159986</xdr:rowOff>
    </xdr:from>
    <xdr:ext cx="469744" cy="259045"/>
    <xdr:sp macro="" textlink="">
      <xdr:nvSpPr>
        <xdr:cNvPr id="823" name="テキスト ボックス 822"/>
        <xdr:cNvSpPr txBox="1"/>
      </xdr:nvSpPr>
      <xdr:spPr>
        <a:xfrm>
          <a:off x="18421428" y="1010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119837</xdr:rowOff>
    </xdr:from>
    <xdr:to>
      <xdr:col>116</xdr:col>
      <xdr:colOff>114300</xdr:colOff>
      <xdr:row>59</xdr:row>
      <xdr:rowOff>49987</xdr:rowOff>
    </xdr:to>
    <xdr:sp macro="" textlink="">
      <xdr:nvSpPr>
        <xdr:cNvPr id="829" name="楕円 828"/>
        <xdr:cNvSpPr/>
      </xdr:nvSpPr>
      <xdr:spPr>
        <a:xfrm>
          <a:off x="22110700" y="1006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34764</xdr:rowOff>
    </xdr:from>
    <xdr:ext cx="378565" cy="259045"/>
    <xdr:sp macro="" textlink="">
      <xdr:nvSpPr>
        <xdr:cNvPr id="830" name="貸付金該当値テキスト"/>
        <xdr:cNvSpPr txBox="1"/>
      </xdr:nvSpPr>
      <xdr:spPr>
        <a:xfrm>
          <a:off x="22212300" y="9978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112217</xdr:rowOff>
    </xdr:from>
    <xdr:to>
      <xdr:col>112</xdr:col>
      <xdr:colOff>38100</xdr:colOff>
      <xdr:row>58</xdr:row>
      <xdr:rowOff>42367</xdr:rowOff>
    </xdr:to>
    <xdr:sp macro="" textlink="">
      <xdr:nvSpPr>
        <xdr:cNvPr id="831" name="楕円 830"/>
        <xdr:cNvSpPr/>
      </xdr:nvSpPr>
      <xdr:spPr>
        <a:xfrm>
          <a:off x="21272500" y="988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58894</xdr:rowOff>
    </xdr:from>
    <xdr:ext cx="469744" cy="259045"/>
    <xdr:sp macro="" textlink="">
      <xdr:nvSpPr>
        <xdr:cNvPr id="832" name="テキスト ボックス 831"/>
        <xdr:cNvSpPr txBox="1"/>
      </xdr:nvSpPr>
      <xdr:spPr>
        <a:xfrm>
          <a:off x="21088428"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94920</xdr:rowOff>
    </xdr:from>
    <xdr:to>
      <xdr:col>107</xdr:col>
      <xdr:colOff>101600</xdr:colOff>
      <xdr:row>58</xdr:row>
      <xdr:rowOff>25070</xdr:rowOff>
    </xdr:to>
    <xdr:sp macro="" textlink="">
      <xdr:nvSpPr>
        <xdr:cNvPr id="833" name="楕円 832"/>
        <xdr:cNvSpPr/>
      </xdr:nvSpPr>
      <xdr:spPr>
        <a:xfrm>
          <a:off x="20383500" y="98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41597</xdr:rowOff>
    </xdr:from>
    <xdr:ext cx="469744" cy="259045"/>
    <xdr:sp macro="" textlink="">
      <xdr:nvSpPr>
        <xdr:cNvPr id="834" name="テキスト ボックス 833"/>
        <xdr:cNvSpPr txBox="1"/>
      </xdr:nvSpPr>
      <xdr:spPr>
        <a:xfrm>
          <a:off x="20199428" y="964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5994</xdr:rowOff>
    </xdr:from>
    <xdr:to>
      <xdr:col>102</xdr:col>
      <xdr:colOff>165100</xdr:colOff>
      <xdr:row>52</xdr:row>
      <xdr:rowOff>107594</xdr:rowOff>
    </xdr:to>
    <xdr:sp macro="" textlink="">
      <xdr:nvSpPr>
        <xdr:cNvPr id="835" name="楕円 834"/>
        <xdr:cNvSpPr/>
      </xdr:nvSpPr>
      <xdr:spPr>
        <a:xfrm>
          <a:off x="19494500" y="892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124121</xdr:rowOff>
    </xdr:from>
    <xdr:ext cx="534377" cy="259045"/>
    <xdr:sp macro="" textlink="">
      <xdr:nvSpPr>
        <xdr:cNvPr id="836" name="テキスト ボックス 835"/>
        <xdr:cNvSpPr txBox="1"/>
      </xdr:nvSpPr>
      <xdr:spPr>
        <a:xfrm>
          <a:off x="19278111" y="869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59563</xdr:rowOff>
    </xdr:from>
    <xdr:to>
      <xdr:col>98</xdr:col>
      <xdr:colOff>38100</xdr:colOff>
      <xdr:row>53</xdr:row>
      <xdr:rowOff>161163</xdr:rowOff>
    </xdr:to>
    <xdr:sp macro="" textlink="">
      <xdr:nvSpPr>
        <xdr:cNvPr id="837" name="楕円 836"/>
        <xdr:cNvSpPr/>
      </xdr:nvSpPr>
      <xdr:spPr>
        <a:xfrm>
          <a:off x="18605500" y="914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6240</xdr:rowOff>
    </xdr:from>
    <xdr:ext cx="534377" cy="259045"/>
    <xdr:sp macro="" textlink="">
      <xdr:nvSpPr>
        <xdr:cNvPr id="838" name="テキスト ボックス 837"/>
        <xdr:cNvSpPr txBox="1"/>
      </xdr:nvSpPr>
      <xdr:spPr>
        <a:xfrm>
          <a:off x="18389111" y="892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47433</xdr:rowOff>
    </xdr:from>
    <xdr:to>
      <xdr:col>116</xdr:col>
      <xdr:colOff>63500</xdr:colOff>
      <xdr:row>76</xdr:row>
      <xdr:rowOff>59537</xdr:rowOff>
    </xdr:to>
    <xdr:cxnSp macro="">
      <xdr:nvCxnSpPr>
        <xdr:cNvPr id="870" name="直線コネクタ 869"/>
        <xdr:cNvCxnSpPr/>
      </xdr:nvCxnSpPr>
      <xdr:spPr>
        <a:xfrm>
          <a:off x="21323300" y="13077633"/>
          <a:ext cx="838200" cy="1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31404</xdr:rowOff>
    </xdr:from>
    <xdr:ext cx="534377" cy="259045"/>
    <xdr:sp macro="" textlink="">
      <xdr:nvSpPr>
        <xdr:cNvPr id="871" name="繰出金平均値テキスト"/>
        <xdr:cNvSpPr txBox="1"/>
      </xdr:nvSpPr>
      <xdr:spPr>
        <a:xfrm>
          <a:off x="22212300" y="1323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47433</xdr:rowOff>
    </xdr:from>
    <xdr:to>
      <xdr:col>111</xdr:col>
      <xdr:colOff>177800</xdr:colOff>
      <xdr:row>76</xdr:row>
      <xdr:rowOff>71174</xdr:rowOff>
    </xdr:to>
    <xdr:cxnSp macro="">
      <xdr:nvCxnSpPr>
        <xdr:cNvPr id="873" name="直線コネクタ 872"/>
        <xdr:cNvCxnSpPr/>
      </xdr:nvCxnSpPr>
      <xdr:spPr>
        <a:xfrm flipV="1">
          <a:off x="20434300" y="13077633"/>
          <a:ext cx="889000" cy="2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9850</xdr:rowOff>
    </xdr:from>
    <xdr:ext cx="534377" cy="259045"/>
    <xdr:sp macro="" textlink="">
      <xdr:nvSpPr>
        <xdr:cNvPr id="875" name="テキスト ボックス 874"/>
        <xdr:cNvSpPr txBox="1"/>
      </xdr:nvSpPr>
      <xdr:spPr>
        <a:xfrm>
          <a:off x="21056111" y="133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157042</xdr:rowOff>
    </xdr:from>
    <xdr:to>
      <xdr:col>107</xdr:col>
      <xdr:colOff>50800</xdr:colOff>
      <xdr:row>76</xdr:row>
      <xdr:rowOff>71174</xdr:rowOff>
    </xdr:to>
    <xdr:cxnSp macro="">
      <xdr:nvCxnSpPr>
        <xdr:cNvPr id="876" name="直線コネクタ 875"/>
        <xdr:cNvCxnSpPr/>
      </xdr:nvCxnSpPr>
      <xdr:spPr>
        <a:xfrm>
          <a:off x="19545300" y="13015792"/>
          <a:ext cx="889000" cy="8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5997</xdr:rowOff>
    </xdr:from>
    <xdr:ext cx="534377" cy="259045"/>
    <xdr:sp macro="" textlink="">
      <xdr:nvSpPr>
        <xdr:cNvPr id="878" name="テキスト ボックス 877"/>
        <xdr:cNvSpPr txBox="1"/>
      </xdr:nvSpPr>
      <xdr:spPr>
        <a:xfrm>
          <a:off x="20167111" y="133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157042</xdr:rowOff>
    </xdr:from>
    <xdr:to>
      <xdr:col>102</xdr:col>
      <xdr:colOff>114300</xdr:colOff>
      <xdr:row>76</xdr:row>
      <xdr:rowOff>55293</xdr:rowOff>
    </xdr:to>
    <xdr:cxnSp macro="">
      <xdr:nvCxnSpPr>
        <xdr:cNvPr id="879" name="直線コネクタ 878"/>
        <xdr:cNvCxnSpPr/>
      </xdr:nvCxnSpPr>
      <xdr:spPr>
        <a:xfrm flipV="1">
          <a:off x="18656300" y="13015792"/>
          <a:ext cx="889000" cy="6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5768</xdr:rowOff>
    </xdr:from>
    <xdr:ext cx="534377" cy="259045"/>
    <xdr:sp macro="" textlink="">
      <xdr:nvSpPr>
        <xdr:cNvPr id="881" name="テキスト ボックス 880"/>
        <xdr:cNvSpPr txBox="1"/>
      </xdr:nvSpPr>
      <xdr:spPr>
        <a:xfrm>
          <a:off x="19278111" y="133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11918</xdr:rowOff>
    </xdr:from>
    <xdr:ext cx="534377" cy="259045"/>
    <xdr:sp macro="" textlink="">
      <xdr:nvSpPr>
        <xdr:cNvPr id="883" name="テキスト ボックス 882"/>
        <xdr:cNvSpPr txBox="1"/>
      </xdr:nvSpPr>
      <xdr:spPr>
        <a:xfrm>
          <a:off x="18389111" y="1338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8737</xdr:rowOff>
    </xdr:from>
    <xdr:to>
      <xdr:col>116</xdr:col>
      <xdr:colOff>114300</xdr:colOff>
      <xdr:row>76</xdr:row>
      <xdr:rowOff>110337</xdr:rowOff>
    </xdr:to>
    <xdr:sp macro="" textlink="">
      <xdr:nvSpPr>
        <xdr:cNvPr id="889" name="楕円 888"/>
        <xdr:cNvSpPr/>
      </xdr:nvSpPr>
      <xdr:spPr>
        <a:xfrm>
          <a:off x="22110700" y="1303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31614</xdr:rowOff>
    </xdr:from>
    <xdr:ext cx="534377" cy="259045"/>
    <xdr:sp macro="" textlink="">
      <xdr:nvSpPr>
        <xdr:cNvPr id="890" name="繰出金該当値テキスト"/>
        <xdr:cNvSpPr txBox="1"/>
      </xdr:nvSpPr>
      <xdr:spPr>
        <a:xfrm>
          <a:off x="22212300" y="1289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168083</xdr:rowOff>
    </xdr:from>
    <xdr:to>
      <xdr:col>112</xdr:col>
      <xdr:colOff>38100</xdr:colOff>
      <xdr:row>76</xdr:row>
      <xdr:rowOff>98233</xdr:rowOff>
    </xdr:to>
    <xdr:sp macro="" textlink="">
      <xdr:nvSpPr>
        <xdr:cNvPr id="891" name="楕円 890"/>
        <xdr:cNvSpPr/>
      </xdr:nvSpPr>
      <xdr:spPr>
        <a:xfrm>
          <a:off x="21272500" y="1302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114760</xdr:rowOff>
    </xdr:from>
    <xdr:ext cx="534377" cy="259045"/>
    <xdr:sp macro="" textlink="">
      <xdr:nvSpPr>
        <xdr:cNvPr id="892" name="テキスト ボックス 891"/>
        <xdr:cNvSpPr txBox="1"/>
      </xdr:nvSpPr>
      <xdr:spPr>
        <a:xfrm>
          <a:off x="21056111" y="1280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20374</xdr:rowOff>
    </xdr:from>
    <xdr:to>
      <xdr:col>107</xdr:col>
      <xdr:colOff>101600</xdr:colOff>
      <xdr:row>76</xdr:row>
      <xdr:rowOff>121974</xdr:rowOff>
    </xdr:to>
    <xdr:sp macro="" textlink="">
      <xdr:nvSpPr>
        <xdr:cNvPr id="893" name="楕円 892"/>
        <xdr:cNvSpPr/>
      </xdr:nvSpPr>
      <xdr:spPr>
        <a:xfrm>
          <a:off x="20383500" y="1305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138502</xdr:rowOff>
    </xdr:from>
    <xdr:ext cx="534377" cy="259045"/>
    <xdr:sp macro="" textlink="">
      <xdr:nvSpPr>
        <xdr:cNvPr id="894" name="テキスト ボックス 893"/>
        <xdr:cNvSpPr txBox="1"/>
      </xdr:nvSpPr>
      <xdr:spPr>
        <a:xfrm>
          <a:off x="20167111" y="1282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106241</xdr:rowOff>
    </xdr:from>
    <xdr:to>
      <xdr:col>102</xdr:col>
      <xdr:colOff>165100</xdr:colOff>
      <xdr:row>76</xdr:row>
      <xdr:rowOff>36392</xdr:rowOff>
    </xdr:to>
    <xdr:sp macro="" textlink="">
      <xdr:nvSpPr>
        <xdr:cNvPr id="895" name="楕円 894"/>
        <xdr:cNvSpPr/>
      </xdr:nvSpPr>
      <xdr:spPr>
        <a:xfrm>
          <a:off x="19494500" y="129649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52918</xdr:rowOff>
    </xdr:from>
    <xdr:ext cx="534377" cy="259045"/>
    <xdr:sp macro="" textlink="">
      <xdr:nvSpPr>
        <xdr:cNvPr id="896" name="テキスト ボックス 895"/>
        <xdr:cNvSpPr txBox="1"/>
      </xdr:nvSpPr>
      <xdr:spPr>
        <a:xfrm>
          <a:off x="19278111" y="1274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4493</xdr:rowOff>
    </xdr:from>
    <xdr:to>
      <xdr:col>98</xdr:col>
      <xdr:colOff>38100</xdr:colOff>
      <xdr:row>76</xdr:row>
      <xdr:rowOff>106093</xdr:rowOff>
    </xdr:to>
    <xdr:sp macro="" textlink="">
      <xdr:nvSpPr>
        <xdr:cNvPr id="897" name="楕円 896"/>
        <xdr:cNvSpPr/>
      </xdr:nvSpPr>
      <xdr:spPr>
        <a:xfrm>
          <a:off x="18605500" y="1303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122619</xdr:rowOff>
    </xdr:from>
    <xdr:ext cx="534377" cy="259045"/>
    <xdr:sp macro="" textlink="">
      <xdr:nvSpPr>
        <xdr:cNvPr id="898" name="テキスト ボックス 897"/>
        <xdr:cNvSpPr txBox="1"/>
      </xdr:nvSpPr>
      <xdr:spPr>
        <a:xfrm>
          <a:off x="18389111" y="1280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589,612</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74,424</a:t>
          </a:r>
          <a:r>
            <a:rPr kumimoji="1" lang="ja-JP" altLang="en-US" sz="1300">
              <a:latin typeface="ＭＳ Ｐゴシック" panose="020B0600070205080204" pitchFamily="50" charset="-128"/>
              <a:ea typeface="ＭＳ Ｐゴシック" panose="020B0600070205080204" pitchFamily="50" charset="-128"/>
            </a:rPr>
            <a:t>円となり、前年度に新中学校建設事業が完了したことにより、前年比</a:t>
          </a:r>
          <a:r>
            <a:rPr kumimoji="1" lang="en-US" altLang="ja-JP" sz="1300">
              <a:latin typeface="ＭＳ Ｐゴシック" panose="020B0600070205080204" pitchFamily="50" charset="-128"/>
              <a:ea typeface="ＭＳ Ｐゴシック" panose="020B0600070205080204" pitchFamily="50" charset="-128"/>
            </a:rPr>
            <a:t>58.3</a:t>
          </a:r>
          <a:r>
            <a:rPr kumimoji="1" lang="ja-JP" altLang="en-US" sz="1300">
              <a:latin typeface="ＭＳ Ｐゴシック" panose="020B0600070205080204" pitchFamily="50" charset="-128"/>
              <a:ea typeface="ＭＳ Ｐゴシック" panose="020B0600070205080204" pitchFamily="50" charset="-128"/>
            </a:rPr>
            <a:t>％減となった。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・扶助費については、類似団体平均を大きく上回っているが、主に福祉事務所による生活保護費の増額、単独事業による子育て支援のための施策など、福祉施策に重点を置いていることが主な原因である。</a:t>
          </a:r>
        </a:p>
        <a:p>
          <a:r>
            <a:rPr kumimoji="1" lang="ja-JP" altLang="en-US" sz="1300">
              <a:latin typeface="ＭＳ Ｐゴシック" panose="020B0600070205080204" pitchFamily="50" charset="-128"/>
              <a:ea typeface="ＭＳ Ｐゴシック" panose="020B0600070205080204" pitchFamily="50" charset="-128"/>
            </a:rPr>
            <a:t>・繰出金は、下水道事業特別会計等の繰出金が減額となったことにより、住民一人当たりの金額が</a:t>
          </a:r>
          <a:r>
            <a:rPr kumimoji="1" lang="en-US" altLang="ja-JP" sz="1300">
              <a:latin typeface="ＭＳ Ｐゴシック" panose="020B0600070205080204" pitchFamily="50" charset="-128"/>
              <a:ea typeface="ＭＳ Ｐゴシック" panose="020B0600070205080204" pitchFamily="50" charset="-128"/>
            </a:rPr>
            <a:t>1,112</a:t>
          </a:r>
          <a:r>
            <a:rPr kumimoji="1" lang="ja-JP" altLang="en-US" sz="1300">
              <a:latin typeface="ＭＳ Ｐゴシック" panose="020B0600070205080204" pitchFamily="50" charset="-128"/>
              <a:ea typeface="ＭＳ Ｐゴシック" panose="020B0600070205080204" pitchFamily="50" charset="-128"/>
            </a:rPr>
            <a:t>円減額となったが、類似団体平均を上回っている。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・行政改革の結果等により、補助費等、物件費、維持補修費で類似団体平均を下回っている。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・公債費は、前年度に償還額が大きい事業の償還が完済したことにより、前年度決算と比較すると</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％減となっている。</a:t>
          </a:r>
        </a:p>
        <a:p>
          <a:r>
            <a:rPr kumimoji="1" lang="ja-JP" altLang="en-US" sz="1300">
              <a:latin typeface="ＭＳ Ｐゴシック" panose="020B0600070205080204" pitchFamily="50" charset="-128"/>
              <a:ea typeface="ＭＳ Ｐゴシック" panose="020B0600070205080204" pitchFamily="50" charset="-128"/>
            </a:rPr>
            <a:t>・事業の取捨選択や制度の見直しの徹底、公債費については新発債の抑制と繰上償還の実施、繰出金については下水道料金の見直しを行っていくこととしている。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16,835
16,732
77.94
10,195,236
9,926,125
227,881
5,893,383
12,638,318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51003</xdr:rowOff>
    </xdr:from>
    <xdr:to>
      <xdr:col>24</xdr:col>
      <xdr:colOff>63500</xdr:colOff>
      <xdr:row>37</xdr:row>
      <xdr:rowOff>63805</xdr:rowOff>
    </xdr:to>
    <xdr:cxnSp macro="">
      <xdr:nvCxnSpPr>
        <xdr:cNvPr id="59" name="直線コネクタ 58"/>
        <xdr:cNvCxnSpPr/>
      </xdr:nvCxnSpPr>
      <xdr:spPr>
        <a:xfrm flipV="1">
          <a:off x="3797300" y="6394653"/>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39768</xdr:rowOff>
    </xdr:from>
    <xdr:ext cx="469744" cy="259045"/>
    <xdr:sp macro="" textlink="">
      <xdr:nvSpPr>
        <xdr:cNvPr id="60" name="議会費平均値テキスト"/>
        <xdr:cNvSpPr txBox="1"/>
      </xdr:nvSpPr>
      <xdr:spPr>
        <a:xfrm>
          <a:off x="4686300" y="604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63805</xdr:rowOff>
    </xdr:from>
    <xdr:to>
      <xdr:col>19</xdr:col>
      <xdr:colOff>177800</xdr:colOff>
      <xdr:row>37</xdr:row>
      <xdr:rowOff>74778</xdr:rowOff>
    </xdr:to>
    <xdr:cxnSp macro="">
      <xdr:nvCxnSpPr>
        <xdr:cNvPr id="62" name="直線コネクタ 61"/>
        <xdr:cNvCxnSpPr/>
      </xdr:nvCxnSpPr>
      <xdr:spPr>
        <a:xfrm flipV="1">
          <a:off x="2908300" y="6407455"/>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161078</xdr:rowOff>
    </xdr:from>
    <xdr:ext cx="469744" cy="259045"/>
    <xdr:sp macro="" textlink="">
      <xdr:nvSpPr>
        <xdr:cNvPr id="64" name="テキスト ボックス 63"/>
        <xdr:cNvSpPr txBox="1"/>
      </xdr:nvSpPr>
      <xdr:spPr>
        <a:xfrm>
          <a:off x="3562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74778</xdr:rowOff>
    </xdr:from>
    <xdr:to>
      <xdr:col>15</xdr:col>
      <xdr:colOff>50800</xdr:colOff>
      <xdr:row>37</xdr:row>
      <xdr:rowOff>103124</xdr:rowOff>
    </xdr:to>
    <xdr:cxnSp macro="">
      <xdr:nvCxnSpPr>
        <xdr:cNvPr id="65" name="直線コネクタ 64"/>
        <xdr:cNvCxnSpPr/>
      </xdr:nvCxnSpPr>
      <xdr:spPr>
        <a:xfrm flipV="1">
          <a:off x="2019300" y="6418428"/>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148277</xdr:rowOff>
    </xdr:from>
    <xdr:ext cx="469744" cy="259045"/>
    <xdr:sp macro="" textlink="">
      <xdr:nvSpPr>
        <xdr:cNvPr id="67" name="テキスト ボックス 66"/>
        <xdr:cNvSpPr txBox="1"/>
      </xdr:nvSpPr>
      <xdr:spPr>
        <a:xfrm>
          <a:off x="2673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7569</xdr:rowOff>
    </xdr:from>
    <xdr:to>
      <xdr:col>10</xdr:col>
      <xdr:colOff>114300</xdr:colOff>
      <xdr:row>37</xdr:row>
      <xdr:rowOff>103124</xdr:rowOff>
    </xdr:to>
    <xdr:cxnSp macro="">
      <xdr:nvCxnSpPr>
        <xdr:cNvPr id="68" name="直線コネクタ 67"/>
        <xdr:cNvCxnSpPr/>
      </xdr:nvCxnSpPr>
      <xdr:spPr>
        <a:xfrm>
          <a:off x="1130300" y="6351219"/>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151934</xdr:rowOff>
    </xdr:from>
    <xdr:ext cx="469744" cy="259045"/>
    <xdr:sp macro="" textlink="">
      <xdr:nvSpPr>
        <xdr:cNvPr id="70" name="テキスト ボックス 69"/>
        <xdr:cNvSpPr txBox="1"/>
      </xdr:nvSpPr>
      <xdr:spPr>
        <a:xfrm>
          <a:off x="1784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37177</xdr:rowOff>
    </xdr:from>
    <xdr:ext cx="469744" cy="259045"/>
    <xdr:sp macro="" textlink="">
      <xdr:nvSpPr>
        <xdr:cNvPr id="72" name="テキスト ボックス 71"/>
        <xdr:cNvSpPr txBox="1"/>
      </xdr:nvSpPr>
      <xdr:spPr>
        <a:xfrm>
          <a:off x="895428" y="58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203</xdr:rowOff>
    </xdr:from>
    <xdr:to>
      <xdr:col>24</xdr:col>
      <xdr:colOff>114300</xdr:colOff>
      <xdr:row>37</xdr:row>
      <xdr:rowOff>101803</xdr:rowOff>
    </xdr:to>
    <xdr:sp macro="" textlink="">
      <xdr:nvSpPr>
        <xdr:cNvPr id="78" name="楕円 77"/>
        <xdr:cNvSpPr/>
      </xdr:nvSpPr>
      <xdr:spPr>
        <a:xfrm>
          <a:off x="4584700" y="634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150080</xdr:rowOff>
    </xdr:from>
    <xdr:ext cx="469744" cy="259045"/>
    <xdr:sp macro="" textlink="">
      <xdr:nvSpPr>
        <xdr:cNvPr id="79" name="議会費該当値テキスト"/>
        <xdr:cNvSpPr txBox="1"/>
      </xdr:nvSpPr>
      <xdr:spPr>
        <a:xfrm>
          <a:off x="4686300" y="632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13005</xdr:rowOff>
    </xdr:from>
    <xdr:to>
      <xdr:col>20</xdr:col>
      <xdr:colOff>38100</xdr:colOff>
      <xdr:row>37</xdr:row>
      <xdr:rowOff>114605</xdr:rowOff>
    </xdr:to>
    <xdr:sp macro="" textlink="">
      <xdr:nvSpPr>
        <xdr:cNvPr id="80" name="楕円 79"/>
        <xdr:cNvSpPr/>
      </xdr:nvSpPr>
      <xdr:spPr>
        <a:xfrm>
          <a:off x="3746500" y="63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105732</xdr:rowOff>
    </xdr:from>
    <xdr:ext cx="469744" cy="259045"/>
    <xdr:sp macro="" textlink="">
      <xdr:nvSpPr>
        <xdr:cNvPr id="81" name="テキスト ボックス 80"/>
        <xdr:cNvSpPr txBox="1"/>
      </xdr:nvSpPr>
      <xdr:spPr>
        <a:xfrm>
          <a:off x="3562428" y="644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23978</xdr:rowOff>
    </xdr:from>
    <xdr:to>
      <xdr:col>15</xdr:col>
      <xdr:colOff>101600</xdr:colOff>
      <xdr:row>37</xdr:row>
      <xdr:rowOff>125578</xdr:rowOff>
    </xdr:to>
    <xdr:sp macro="" textlink="">
      <xdr:nvSpPr>
        <xdr:cNvPr id="82" name="楕円 81"/>
        <xdr:cNvSpPr/>
      </xdr:nvSpPr>
      <xdr:spPr>
        <a:xfrm>
          <a:off x="2857500" y="636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116705</xdr:rowOff>
    </xdr:from>
    <xdr:ext cx="469744" cy="259045"/>
    <xdr:sp macro="" textlink="">
      <xdr:nvSpPr>
        <xdr:cNvPr id="83" name="テキスト ボックス 82"/>
        <xdr:cNvSpPr txBox="1"/>
      </xdr:nvSpPr>
      <xdr:spPr>
        <a:xfrm>
          <a:off x="2673428" y="646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52324</xdr:rowOff>
    </xdr:from>
    <xdr:to>
      <xdr:col>10</xdr:col>
      <xdr:colOff>165100</xdr:colOff>
      <xdr:row>37</xdr:row>
      <xdr:rowOff>153924</xdr:rowOff>
    </xdr:to>
    <xdr:sp macro="" textlink="">
      <xdr:nvSpPr>
        <xdr:cNvPr id="84" name="楕円 83"/>
        <xdr:cNvSpPr/>
      </xdr:nvSpPr>
      <xdr:spPr>
        <a:xfrm>
          <a:off x="1968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145051</xdr:rowOff>
    </xdr:from>
    <xdr:ext cx="469744" cy="259045"/>
    <xdr:sp macro="" textlink="">
      <xdr:nvSpPr>
        <xdr:cNvPr id="85" name="テキスト ボックス 84"/>
        <xdr:cNvSpPr txBox="1"/>
      </xdr:nvSpPr>
      <xdr:spPr>
        <a:xfrm>
          <a:off x="1784428" y="648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128219</xdr:rowOff>
    </xdr:from>
    <xdr:to>
      <xdr:col>6</xdr:col>
      <xdr:colOff>38100</xdr:colOff>
      <xdr:row>37</xdr:row>
      <xdr:rowOff>58369</xdr:rowOff>
    </xdr:to>
    <xdr:sp macro="" textlink="">
      <xdr:nvSpPr>
        <xdr:cNvPr id="86" name="楕円 85"/>
        <xdr:cNvSpPr/>
      </xdr:nvSpPr>
      <xdr:spPr>
        <a:xfrm>
          <a:off x="1079500" y="63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49496</xdr:rowOff>
    </xdr:from>
    <xdr:ext cx="469744" cy="259045"/>
    <xdr:sp macro="" textlink="">
      <xdr:nvSpPr>
        <xdr:cNvPr id="87" name="テキスト ボックス 86"/>
        <xdr:cNvSpPr txBox="1"/>
      </xdr:nvSpPr>
      <xdr:spPr>
        <a:xfrm>
          <a:off x="895428" y="639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1763</xdr:rowOff>
    </xdr:from>
    <xdr:to>
      <xdr:col>24</xdr:col>
      <xdr:colOff>63500</xdr:colOff>
      <xdr:row>56</xdr:row>
      <xdr:rowOff>99832</xdr:rowOff>
    </xdr:to>
    <xdr:cxnSp macro="">
      <xdr:nvCxnSpPr>
        <xdr:cNvPr id="114" name="直線コネクタ 113"/>
        <xdr:cNvCxnSpPr/>
      </xdr:nvCxnSpPr>
      <xdr:spPr>
        <a:xfrm flipV="1">
          <a:off x="3797300" y="9602963"/>
          <a:ext cx="838200" cy="9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142729</xdr:rowOff>
    </xdr:from>
    <xdr:ext cx="534377" cy="259045"/>
    <xdr:sp macro="" textlink="">
      <xdr:nvSpPr>
        <xdr:cNvPr id="115" name="総務費平均値テキスト"/>
        <xdr:cNvSpPr txBox="1"/>
      </xdr:nvSpPr>
      <xdr:spPr>
        <a:xfrm>
          <a:off x="4686300" y="957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99832</xdr:rowOff>
    </xdr:from>
    <xdr:to>
      <xdr:col>19</xdr:col>
      <xdr:colOff>177800</xdr:colOff>
      <xdr:row>56</xdr:row>
      <xdr:rowOff>134808</xdr:rowOff>
    </xdr:to>
    <xdr:cxnSp macro="">
      <xdr:nvCxnSpPr>
        <xdr:cNvPr id="117" name="直線コネクタ 116"/>
        <xdr:cNvCxnSpPr/>
      </xdr:nvCxnSpPr>
      <xdr:spPr>
        <a:xfrm flipV="1">
          <a:off x="2908300" y="9701032"/>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103005</xdr:rowOff>
    </xdr:from>
    <xdr:to>
      <xdr:col>15</xdr:col>
      <xdr:colOff>50800</xdr:colOff>
      <xdr:row>56</xdr:row>
      <xdr:rowOff>134808</xdr:rowOff>
    </xdr:to>
    <xdr:cxnSp macro="">
      <xdr:nvCxnSpPr>
        <xdr:cNvPr id="120" name="直線コネクタ 119"/>
        <xdr:cNvCxnSpPr/>
      </xdr:nvCxnSpPr>
      <xdr:spPr>
        <a:xfrm>
          <a:off x="2019300" y="9704205"/>
          <a:ext cx="889000" cy="3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89943</xdr:rowOff>
    </xdr:from>
    <xdr:to>
      <xdr:col>10</xdr:col>
      <xdr:colOff>114300</xdr:colOff>
      <xdr:row>56</xdr:row>
      <xdr:rowOff>103005</xdr:rowOff>
    </xdr:to>
    <xdr:cxnSp macro="">
      <xdr:nvCxnSpPr>
        <xdr:cNvPr id="123" name="直線コネクタ 122"/>
        <xdr:cNvCxnSpPr/>
      </xdr:nvCxnSpPr>
      <xdr:spPr>
        <a:xfrm>
          <a:off x="1130300" y="9691143"/>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152850</xdr:rowOff>
    </xdr:from>
    <xdr:ext cx="534377" cy="259045"/>
    <xdr:sp macro="" textlink="">
      <xdr:nvSpPr>
        <xdr:cNvPr id="125" name="テキスト ボックス 124"/>
        <xdr:cNvSpPr txBox="1"/>
      </xdr:nvSpPr>
      <xdr:spPr>
        <a:xfrm>
          <a:off x="1752111" y="975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160528</xdr:rowOff>
    </xdr:from>
    <xdr:ext cx="534377" cy="259045"/>
    <xdr:sp macro="" textlink="">
      <xdr:nvSpPr>
        <xdr:cNvPr id="127" name="テキスト ボックス 126"/>
        <xdr:cNvSpPr txBox="1"/>
      </xdr:nvSpPr>
      <xdr:spPr>
        <a:xfrm>
          <a:off x="863111" y="976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122413</xdr:rowOff>
    </xdr:from>
    <xdr:to>
      <xdr:col>24</xdr:col>
      <xdr:colOff>114300</xdr:colOff>
      <xdr:row>56</xdr:row>
      <xdr:rowOff>52563</xdr:rowOff>
    </xdr:to>
    <xdr:sp macro="" textlink="">
      <xdr:nvSpPr>
        <xdr:cNvPr id="133" name="楕円 132"/>
        <xdr:cNvSpPr/>
      </xdr:nvSpPr>
      <xdr:spPr>
        <a:xfrm>
          <a:off x="4584700" y="95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145290</xdr:rowOff>
    </xdr:from>
    <xdr:ext cx="599010" cy="259045"/>
    <xdr:sp macro="" textlink="">
      <xdr:nvSpPr>
        <xdr:cNvPr id="134" name="総務費該当値テキスト"/>
        <xdr:cNvSpPr txBox="1"/>
      </xdr:nvSpPr>
      <xdr:spPr>
        <a:xfrm>
          <a:off x="4686300" y="940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49032</xdr:rowOff>
    </xdr:from>
    <xdr:to>
      <xdr:col>20</xdr:col>
      <xdr:colOff>38100</xdr:colOff>
      <xdr:row>56</xdr:row>
      <xdr:rowOff>150632</xdr:rowOff>
    </xdr:to>
    <xdr:sp macro="" textlink="">
      <xdr:nvSpPr>
        <xdr:cNvPr id="135" name="楕円 134"/>
        <xdr:cNvSpPr/>
      </xdr:nvSpPr>
      <xdr:spPr>
        <a:xfrm>
          <a:off x="3746500" y="96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141759</xdr:rowOff>
    </xdr:from>
    <xdr:ext cx="534377" cy="259045"/>
    <xdr:sp macro="" textlink="">
      <xdr:nvSpPr>
        <xdr:cNvPr id="136" name="テキスト ボックス 135"/>
        <xdr:cNvSpPr txBox="1"/>
      </xdr:nvSpPr>
      <xdr:spPr>
        <a:xfrm>
          <a:off x="3530111" y="974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84008</xdr:rowOff>
    </xdr:from>
    <xdr:to>
      <xdr:col>15</xdr:col>
      <xdr:colOff>101600</xdr:colOff>
      <xdr:row>57</xdr:row>
      <xdr:rowOff>14158</xdr:rowOff>
    </xdr:to>
    <xdr:sp macro="" textlink="">
      <xdr:nvSpPr>
        <xdr:cNvPr id="137" name="楕円 136"/>
        <xdr:cNvSpPr/>
      </xdr:nvSpPr>
      <xdr:spPr>
        <a:xfrm>
          <a:off x="2857500" y="968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5285</xdr:rowOff>
    </xdr:from>
    <xdr:ext cx="534377" cy="259045"/>
    <xdr:sp macro="" textlink="">
      <xdr:nvSpPr>
        <xdr:cNvPr id="138" name="テキスト ボックス 137"/>
        <xdr:cNvSpPr txBox="1"/>
      </xdr:nvSpPr>
      <xdr:spPr>
        <a:xfrm>
          <a:off x="2641111" y="977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52205</xdr:rowOff>
    </xdr:from>
    <xdr:to>
      <xdr:col>10</xdr:col>
      <xdr:colOff>165100</xdr:colOff>
      <xdr:row>56</xdr:row>
      <xdr:rowOff>153805</xdr:rowOff>
    </xdr:to>
    <xdr:sp macro="" textlink="">
      <xdr:nvSpPr>
        <xdr:cNvPr id="139" name="楕円 138"/>
        <xdr:cNvSpPr/>
      </xdr:nvSpPr>
      <xdr:spPr>
        <a:xfrm>
          <a:off x="1968500" y="96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170332</xdr:rowOff>
    </xdr:from>
    <xdr:ext cx="534377" cy="259045"/>
    <xdr:sp macro="" textlink="">
      <xdr:nvSpPr>
        <xdr:cNvPr id="140" name="テキスト ボックス 139"/>
        <xdr:cNvSpPr txBox="1"/>
      </xdr:nvSpPr>
      <xdr:spPr>
        <a:xfrm>
          <a:off x="1752111" y="942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39143</xdr:rowOff>
    </xdr:from>
    <xdr:to>
      <xdr:col>6</xdr:col>
      <xdr:colOff>38100</xdr:colOff>
      <xdr:row>56</xdr:row>
      <xdr:rowOff>140743</xdr:rowOff>
    </xdr:to>
    <xdr:sp macro="" textlink="">
      <xdr:nvSpPr>
        <xdr:cNvPr id="141" name="楕円 140"/>
        <xdr:cNvSpPr/>
      </xdr:nvSpPr>
      <xdr:spPr>
        <a:xfrm>
          <a:off x="1079500" y="964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157270</xdr:rowOff>
    </xdr:from>
    <xdr:ext cx="534377" cy="259045"/>
    <xdr:sp macro="" textlink="">
      <xdr:nvSpPr>
        <xdr:cNvPr id="142" name="テキスト ボックス 141"/>
        <xdr:cNvSpPr txBox="1"/>
      </xdr:nvSpPr>
      <xdr:spPr>
        <a:xfrm>
          <a:off x="863111" y="941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115207</xdr:rowOff>
    </xdr:from>
    <xdr:to>
      <xdr:col>24</xdr:col>
      <xdr:colOff>63500</xdr:colOff>
      <xdr:row>74</xdr:row>
      <xdr:rowOff>89746</xdr:rowOff>
    </xdr:to>
    <xdr:cxnSp macro="">
      <xdr:nvCxnSpPr>
        <xdr:cNvPr id="174" name="直線コネクタ 173"/>
        <xdr:cNvCxnSpPr/>
      </xdr:nvCxnSpPr>
      <xdr:spPr>
        <a:xfrm flipV="1">
          <a:off x="3797300" y="12631057"/>
          <a:ext cx="838200" cy="14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65836</xdr:rowOff>
    </xdr:from>
    <xdr:ext cx="599010" cy="259045"/>
    <xdr:sp macro="" textlink="">
      <xdr:nvSpPr>
        <xdr:cNvPr id="175" name="民生費平均値テキスト"/>
        <xdr:cNvSpPr txBox="1"/>
      </xdr:nvSpPr>
      <xdr:spPr>
        <a:xfrm>
          <a:off x="4686300" y="12924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36275</xdr:rowOff>
    </xdr:from>
    <xdr:to>
      <xdr:col>19</xdr:col>
      <xdr:colOff>177800</xdr:colOff>
      <xdr:row>74</xdr:row>
      <xdr:rowOff>89746</xdr:rowOff>
    </xdr:to>
    <xdr:cxnSp macro="">
      <xdr:nvCxnSpPr>
        <xdr:cNvPr id="177" name="直線コネクタ 176"/>
        <xdr:cNvCxnSpPr/>
      </xdr:nvCxnSpPr>
      <xdr:spPr>
        <a:xfrm>
          <a:off x="2908300" y="12723575"/>
          <a:ext cx="889000" cy="5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69035</xdr:rowOff>
    </xdr:from>
    <xdr:ext cx="599010" cy="259045"/>
    <xdr:sp macro="" textlink="">
      <xdr:nvSpPr>
        <xdr:cNvPr id="179" name="テキスト ボックス 178"/>
        <xdr:cNvSpPr txBox="1"/>
      </xdr:nvSpPr>
      <xdr:spPr>
        <a:xfrm>
          <a:off x="3497795" y="1309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143956</xdr:rowOff>
    </xdr:from>
    <xdr:to>
      <xdr:col>15</xdr:col>
      <xdr:colOff>50800</xdr:colOff>
      <xdr:row>74</xdr:row>
      <xdr:rowOff>36275</xdr:rowOff>
    </xdr:to>
    <xdr:cxnSp macro="">
      <xdr:nvCxnSpPr>
        <xdr:cNvPr id="180" name="直線コネクタ 179"/>
        <xdr:cNvCxnSpPr/>
      </xdr:nvCxnSpPr>
      <xdr:spPr>
        <a:xfrm>
          <a:off x="2019300" y="12659806"/>
          <a:ext cx="889000" cy="6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89936</xdr:rowOff>
    </xdr:from>
    <xdr:ext cx="599010" cy="259045"/>
    <xdr:sp macro="" textlink="">
      <xdr:nvSpPr>
        <xdr:cNvPr id="182" name="テキスト ボックス 181"/>
        <xdr:cNvSpPr txBox="1"/>
      </xdr:nvSpPr>
      <xdr:spPr>
        <a:xfrm>
          <a:off x="2608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143956</xdr:rowOff>
    </xdr:from>
    <xdr:to>
      <xdr:col>10</xdr:col>
      <xdr:colOff>114300</xdr:colOff>
      <xdr:row>74</xdr:row>
      <xdr:rowOff>62988</xdr:rowOff>
    </xdr:to>
    <xdr:cxnSp macro="">
      <xdr:nvCxnSpPr>
        <xdr:cNvPr id="183" name="直線コネクタ 182"/>
        <xdr:cNvCxnSpPr/>
      </xdr:nvCxnSpPr>
      <xdr:spPr>
        <a:xfrm flipV="1">
          <a:off x="1130300" y="12659806"/>
          <a:ext cx="889000" cy="9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102999</xdr:rowOff>
    </xdr:from>
    <xdr:ext cx="599010" cy="259045"/>
    <xdr:sp macro="" textlink="">
      <xdr:nvSpPr>
        <xdr:cNvPr id="185" name="テキスト ボックス 184"/>
        <xdr:cNvSpPr txBox="1"/>
      </xdr:nvSpPr>
      <xdr:spPr>
        <a:xfrm>
          <a:off x="1719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34648</xdr:rowOff>
    </xdr:from>
    <xdr:ext cx="599010" cy="259045"/>
    <xdr:sp macro="" textlink="">
      <xdr:nvSpPr>
        <xdr:cNvPr id="187" name="テキスト ボックス 186"/>
        <xdr:cNvSpPr txBox="1"/>
      </xdr:nvSpPr>
      <xdr:spPr>
        <a:xfrm>
          <a:off x="830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64407</xdr:rowOff>
    </xdr:from>
    <xdr:to>
      <xdr:col>24</xdr:col>
      <xdr:colOff>114300</xdr:colOff>
      <xdr:row>73</xdr:row>
      <xdr:rowOff>166007</xdr:rowOff>
    </xdr:to>
    <xdr:sp macro="" textlink="">
      <xdr:nvSpPr>
        <xdr:cNvPr id="193" name="楕円 192"/>
        <xdr:cNvSpPr/>
      </xdr:nvSpPr>
      <xdr:spPr>
        <a:xfrm>
          <a:off x="4584700" y="1258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87284</xdr:rowOff>
    </xdr:from>
    <xdr:ext cx="599010" cy="259045"/>
    <xdr:sp macro="" textlink="">
      <xdr:nvSpPr>
        <xdr:cNvPr id="194" name="民生費該当値テキスト"/>
        <xdr:cNvSpPr txBox="1"/>
      </xdr:nvSpPr>
      <xdr:spPr>
        <a:xfrm>
          <a:off x="4686300" y="1243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38946</xdr:rowOff>
    </xdr:from>
    <xdr:to>
      <xdr:col>20</xdr:col>
      <xdr:colOff>38100</xdr:colOff>
      <xdr:row>74</xdr:row>
      <xdr:rowOff>140546</xdr:rowOff>
    </xdr:to>
    <xdr:sp macro="" textlink="">
      <xdr:nvSpPr>
        <xdr:cNvPr id="195" name="楕円 194"/>
        <xdr:cNvSpPr/>
      </xdr:nvSpPr>
      <xdr:spPr>
        <a:xfrm>
          <a:off x="3746500" y="1272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157073</xdr:rowOff>
    </xdr:from>
    <xdr:ext cx="599010" cy="259045"/>
    <xdr:sp macro="" textlink="">
      <xdr:nvSpPr>
        <xdr:cNvPr id="196" name="テキスト ボックス 195"/>
        <xdr:cNvSpPr txBox="1"/>
      </xdr:nvSpPr>
      <xdr:spPr>
        <a:xfrm>
          <a:off x="3497795" y="1250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156925</xdr:rowOff>
    </xdr:from>
    <xdr:to>
      <xdr:col>15</xdr:col>
      <xdr:colOff>101600</xdr:colOff>
      <xdr:row>74</xdr:row>
      <xdr:rowOff>87075</xdr:rowOff>
    </xdr:to>
    <xdr:sp macro="" textlink="">
      <xdr:nvSpPr>
        <xdr:cNvPr id="197" name="楕円 196"/>
        <xdr:cNvSpPr/>
      </xdr:nvSpPr>
      <xdr:spPr>
        <a:xfrm>
          <a:off x="2857500" y="1267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103602</xdr:rowOff>
    </xdr:from>
    <xdr:ext cx="599010" cy="259045"/>
    <xdr:sp macro="" textlink="">
      <xdr:nvSpPr>
        <xdr:cNvPr id="198" name="テキスト ボックス 197"/>
        <xdr:cNvSpPr txBox="1"/>
      </xdr:nvSpPr>
      <xdr:spPr>
        <a:xfrm>
          <a:off x="2608795" y="12448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93156</xdr:rowOff>
    </xdr:from>
    <xdr:to>
      <xdr:col>10</xdr:col>
      <xdr:colOff>165100</xdr:colOff>
      <xdr:row>74</xdr:row>
      <xdr:rowOff>23306</xdr:rowOff>
    </xdr:to>
    <xdr:sp macro="" textlink="">
      <xdr:nvSpPr>
        <xdr:cNvPr id="199" name="楕円 198"/>
        <xdr:cNvSpPr/>
      </xdr:nvSpPr>
      <xdr:spPr>
        <a:xfrm>
          <a:off x="1968500" y="126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39833</xdr:rowOff>
    </xdr:from>
    <xdr:ext cx="599010" cy="259045"/>
    <xdr:sp macro="" textlink="">
      <xdr:nvSpPr>
        <xdr:cNvPr id="200" name="テキスト ボックス 199"/>
        <xdr:cNvSpPr txBox="1"/>
      </xdr:nvSpPr>
      <xdr:spPr>
        <a:xfrm>
          <a:off x="1719795" y="1238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12188</xdr:rowOff>
    </xdr:from>
    <xdr:to>
      <xdr:col>6</xdr:col>
      <xdr:colOff>38100</xdr:colOff>
      <xdr:row>74</xdr:row>
      <xdr:rowOff>113788</xdr:rowOff>
    </xdr:to>
    <xdr:sp macro="" textlink="">
      <xdr:nvSpPr>
        <xdr:cNvPr id="201" name="楕円 200"/>
        <xdr:cNvSpPr/>
      </xdr:nvSpPr>
      <xdr:spPr>
        <a:xfrm>
          <a:off x="1079500" y="1269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130315</xdr:rowOff>
    </xdr:from>
    <xdr:ext cx="599010" cy="259045"/>
    <xdr:sp macro="" textlink="">
      <xdr:nvSpPr>
        <xdr:cNvPr id="202" name="テキスト ボックス 201"/>
        <xdr:cNvSpPr txBox="1"/>
      </xdr:nvSpPr>
      <xdr:spPr>
        <a:xfrm>
          <a:off x="830795" y="1247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77927</xdr:rowOff>
    </xdr:from>
    <xdr:to>
      <xdr:col>24</xdr:col>
      <xdr:colOff>62865</xdr:colOff>
      <xdr:row>97</xdr:row>
      <xdr:rowOff>106705</xdr:rowOff>
    </xdr:to>
    <xdr:cxnSp macro="">
      <xdr:nvCxnSpPr>
        <xdr:cNvPr id="226" name="直線コネクタ 225"/>
        <xdr:cNvCxnSpPr/>
      </xdr:nvCxnSpPr>
      <xdr:spPr>
        <a:xfrm flipV="1">
          <a:off x="4633595" y="15508427"/>
          <a:ext cx="1270" cy="1228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110532</xdr:rowOff>
    </xdr:from>
    <xdr:ext cx="534377" cy="259045"/>
    <xdr:sp macro="" textlink="">
      <xdr:nvSpPr>
        <xdr:cNvPr id="227" name="衛生費最小値テキスト"/>
        <xdr:cNvSpPr txBox="1"/>
      </xdr:nvSpPr>
      <xdr:spPr>
        <a:xfrm>
          <a:off x="4686300" y="1674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106705</xdr:rowOff>
    </xdr:from>
    <xdr:to>
      <xdr:col>24</xdr:col>
      <xdr:colOff>152400</xdr:colOff>
      <xdr:row>97</xdr:row>
      <xdr:rowOff>106705</xdr:rowOff>
    </xdr:to>
    <xdr:cxnSp macro="">
      <xdr:nvCxnSpPr>
        <xdr:cNvPr id="228" name="直線コネクタ 227"/>
        <xdr:cNvCxnSpPr/>
      </xdr:nvCxnSpPr>
      <xdr:spPr>
        <a:xfrm>
          <a:off x="4546600" y="1673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24604</xdr:rowOff>
    </xdr:from>
    <xdr:ext cx="599010" cy="259045"/>
    <xdr:sp macro="" textlink="">
      <xdr:nvSpPr>
        <xdr:cNvPr id="229" name="衛生費最大値テキスト"/>
        <xdr:cNvSpPr txBox="1"/>
      </xdr:nvSpPr>
      <xdr:spPr>
        <a:xfrm>
          <a:off x="4686300" y="1528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77927</xdr:rowOff>
    </xdr:from>
    <xdr:to>
      <xdr:col>24</xdr:col>
      <xdr:colOff>152400</xdr:colOff>
      <xdr:row>90</xdr:row>
      <xdr:rowOff>77927</xdr:rowOff>
    </xdr:to>
    <xdr:cxnSp macro="">
      <xdr:nvCxnSpPr>
        <xdr:cNvPr id="230" name="直線コネクタ 229"/>
        <xdr:cNvCxnSpPr/>
      </xdr:nvCxnSpPr>
      <xdr:spPr>
        <a:xfrm>
          <a:off x="4546600" y="15508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82029</xdr:rowOff>
    </xdr:from>
    <xdr:to>
      <xdr:col>24</xdr:col>
      <xdr:colOff>63500</xdr:colOff>
      <xdr:row>97</xdr:row>
      <xdr:rowOff>127888</xdr:rowOff>
    </xdr:to>
    <xdr:cxnSp macro="">
      <xdr:nvCxnSpPr>
        <xdr:cNvPr id="231" name="直線コネクタ 230"/>
        <xdr:cNvCxnSpPr/>
      </xdr:nvCxnSpPr>
      <xdr:spPr>
        <a:xfrm flipV="1">
          <a:off x="3797300" y="16712679"/>
          <a:ext cx="838200" cy="4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89640</xdr:rowOff>
    </xdr:from>
    <xdr:ext cx="534377" cy="259045"/>
    <xdr:sp macro="" textlink="">
      <xdr:nvSpPr>
        <xdr:cNvPr id="232" name="衛生費平均値テキスト"/>
        <xdr:cNvSpPr txBox="1"/>
      </xdr:nvSpPr>
      <xdr:spPr>
        <a:xfrm>
          <a:off x="4686300" y="162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66763</xdr:rowOff>
    </xdr:from>
    <xdr:to>
      <xdr:col>24</xdr:col>
      <xdr:colOff>114300</xdr:colOff>
      <xdr:row>95</xdr:row>
      <xdr:rowOff>168363</xdr:rowOff>
    </xdr:to>
    <xdr:sp macro="" textlink="">
      <xdr:nvSpPr>
        <xdr:cNvPr id="233" name="フローチャート: 判断 232"/>
        <xdr:cNvSpPr/>
      </xdr:nvSpPr>
      <xdr:spPr>
        <a:xfrm>
          <a:off x="4584700" y="163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127888</xdr:rowOff>
    </xdr:from>
    <xdr:to>
      <xdr:col>19</xdr:col>
      <xdr:colOff>177800</xdr:colOff>
      <xdr:row>97</xdr:row>
      <xdr:rowOff>136030</xdr:rowOff>
    </xdr:to>
    <xdr:cxnSp macro="">
      <xdr:nvCxnSpPr>
        <xdr:cNvPr id="234" name="直線コネクタ 233"/>
        <xdr:cNvCxnSpPr/>
      </xdr:nvCxnSpPr>
      <xdr:spPr>
        <a:xfrm flipV="1">
          <a:off x="2908300" y="16758538"/>
          <a:ext cx="889000" cy="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62281</xdr:rowOff>
    </xdr:from>
    <xdr:to>
      <xdr:col>20</xdr:col>
      <xdr:colOff>38100</xdr:colOff>
      <xdr:row>95</xdr:row>
      <xdr:rowOff>163881</xdr:rowOff>
    </xdr:to>
    <xdr:sp macro="" textlink="">
      <xdr:nvSpPr>
        <xdr:cNvPr id="235" name="フローチャート: 判断 234"/>
        <xdr:cNvSpPr/>
      </xdr:nvSpPr>
      <xdr:spPr>
        <a:xfrm>
          <a:off x="3746500" y="1635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8958</xdr:rowOff>
    </xdr:from>
    <xdr:ext cx="534377" cy="259045"/>
    <xdr:sp macro="" textlink="">
      <xdr:nvSpPr>
        <xdr:cNvPr id="236" name="テキスト ボックス 235"/>
        <xdr:cNvSpPr txBox="1"/>
      </xdr:nvSpPr>
      <xdr:spPr>
        <a:xfrm>
          <a:off x="3530111" y="1612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136030</xdr:rowOff>
    </xdr:from>
    <xdr:to>
      <xdr:col>15</xdr:col>
      <xdr:colOff>50800</xdr:colOff>
      <xdr:row>97</xdr:row>
      <xdr:rowOff>148946</xdr:rowOff>
    </xdr:to>
    <xdr:cxnSp macro="">
      <xdr:nvCxnSpPr>
        <xdr:cNvPr id="237" name="直線コネクタ 236"/>
        <xdr:cNvCxnSpPr/>
      </xdr:nvCxnSpPr>
      <xdr:spPr>
        <a:xfrm flipV="1">
          <a:off x="2019300" y="16766680"/>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71704</xdr:rowOff>
    </xdr:from>
    <xdr:to>
      <xdr:col>15</xdr:col>
      <xdr:colOff>101600</xdr:colOff>
      <xdr:row>96</xdr:row>
      <xdr:rowOff>1854</xdr:rowOff>
    </xdr:to>
    <xdr:sp macro="" textlink="">
      <xdr:nvSpPr>
        <xdr:cNvPr id="238" name="フローチャート: 判断 237"/>
        <xdr:cNvSpPr/>
      </xdr:nvSpPr>
      <xdr:spPr>
        <a:xfrm>
          <a:off x="2857500" y="163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18381</xdr:rowOff>
    </xdr:from>
    <xdr:ext cx="534377" cy="259045"/>
    <xdr:sp macro="" textlink="">
      <xdr:nvSpPr>
        <xdr:cNvPr id="239" name="テキスト ボックス 238"/>
        <xdr:cNvSpPr txBox="1"/>
      </xdr:nvSpPr>
      <xdr:spPr>
        <a:xfrm>
          <a:off x="2641111" y="161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148946</xdr:rowOff>
    </xdr:from>
    <xdr:to>
      <xdr:col>10</xdr:col>
      <xdr:colOff>114300</xdr:colOff>
      <xdr:row>97</xdr:row>
      <xdr:rowOff>166649</xdr:rowOff>
    </xdr:to>
    <xdr:cxnSp macro="">
      <xdr:nvCxnSpPr>
        <xdr:cNvPr id="240" name="直線コネクタ 239"/>
        <xdr:cNvCxnSpPr/>
      </xdr:nvCxnSpPr>
      <xdr:spPr>
        <a:xfrm flipV="1">
          <a:off x="1130300" y="16779596"/>
          <a:ext cx="889000" cy="1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56629</xdr:rowOff>
    </xdr:from>
    <xdr:to>
      <xdr:col>10</xdr:col>
      <xdr:colOff>165100</xdr:colOff>
      <xdr:row>95</xdr:row>
      <xdr:rowOff>158229</xdr:rowOff>
    </xdr:to>
    <xdr:sp macro="" textlink="">
      <xdr:nvSpPr>
        <xdr:cNvPr id="241" name="フローチャート: 判断 240"/>
        <xdr:cNvSpPr/>
      </xdr:nvSpPr>
      <xdr:spPr>
        <a:xfrm>
          <a:off x="1968500" y="1634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3306</xdr:rowOff>
    </xdr:from>
    <xdr:ext cx="534377" cy="259045"/>
    <xdr:sp macro="" textlink="">
      <xdr:nvSpPr>
        <xdr:cNvPr id="242" name="テキスト ボックス 241"/>
        <xdr:cNvSpPr txBox="1"/>
      </xdr:nvSpPr>
      <xdr:spPr>
        <a:xfrm>
          <a:off x="1752111" y="1611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127051</xdr:rowOff>
    </xdr:from>
    <xdr:to>
      <xdr:col>6</xdr:col>
      <xdr:colOff>38100</xdr:colOff>
      <xdr:row>96</xdr:row>
      <xdr:rowOff>57201</xdr:rowOff>
    </xdr:to>
    <xdr:sp macro="" textlink="">
      <xdr:nvSpPr>
        <xdr:cNvPr id="243" name="フローチャート: 判断 242"/>
        <xdr:cNvSpPr/>
      </xdr:nvSpPr>
      <xdr:spPr>
        <a:xfrm>
          <a:off x="1079500" y="1641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73728</xdr:rowOff>
    </xdr:from>
    <xdr:ext cx="534377" cy="259045"/>
    <xdr:sp macro="" textlink="">
      <xdr:nvSpPr>
        <xdr:cNvPr id="244" name="テキスト ボックス 243"/>
        <xdr:cNvSpPr txBox="1"/>
      </xdr:nvSpPr>
      <xdr:spPr>
        <a:xfrm>
          <a:off x="863111" y="1619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31229</xdr:rowOff>
    </xdr:from>
    <xdr:to>
      <xdr:col>24</xdr:col>
      <xdr:colOff>114300</xdr:colOff>
      <xdr:row>97</xdr:row>
      <xdr:rowOff>132829</xdr:rowOff>
    </xdr:to>
    <xdr:sp macro="" textlink="">
      <xdr:nvSpPr>
        <xdr:cNvPr id="250" name="楕円 249"/>
        <xdr:cNvSpPr/>
      </xdr:nvSpPr>
      <xdr:spPr>
        <a:xfrm>
          <a:off x="4584700" y="166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117606</xdr:rowOff>
    </xdr:from>
    <xdr:ext cx="534377" cy="259045"/>
    <xdr:sp macro="" textlink="">
      <xdr:nvSpPr>
        <xdr:cNvPr id="251" name="衛生費該当値テキスト"/>
        <xdr:cNvSpPr txBox="1"/>
      </xdr:nvSpPr>
      <xdr:spPr>
        <a:xfrm>
          <a:off x="4686300" y="1657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77088</xdr:rowOff>
    </xdr:from>
    <xdr:to>
      <xdr:col>20</xdr:col>
      <xdr:colOff>38100</xdr:colOff>
      <xdr:row>98</xdr:row>
      <xdr:rowOff>7238</xdr:rowOff>
    </xdr:to>
    <xdr:sp macro="" textlink="">
      <xdr:nvSpPr>
        <xdr:cNvPr id="252" name="楕円 251"/>
        <xdr:cNvSpPr/>
      </xdr:nvSpPr>
      <xdr:spPr>
        <a:xfrm>
          <a:off x="3746500" y="1670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169815</xdr:rowOff>
    </xdr:from>
    <xdr:ext cx="534377" cy="259045"/>
    <xdr:sp macro="" textlink="">
      <xdr:nvSpPr>
        <xdr:cNvPr id="253" name="テキスト ボックス 252"/>
        <xdr:cNvSpPr txBox="1"/>
      </xdr:nvSpPr>
      <xdr:spPr>
        <a:xfrm>
          <a:off x="3530111" y="1680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85230</xdr:rowOff>
    </xdr:from>
    <xdr:to>
      <xdr:col>15</xdr:col>
      <xdr:colOff>101600</xdr:colOff>
      <xdr:row>98</xdr:row>
      <xdr:rowOff>15380</xdr:rowOff>
    </xdr:to>
    <xdr:sp macro="" textlink="">
      <xdr:nvSpPr>
        <xdr:cNvPr id="254" name="楕円 253"/>
        <xdr:cNvSpPr/>
      </xdr:nvSpPr>
      <xdr:spPr>
        <a:xfrm>
          <a:off x="2857500" y="1671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6507</xdr:rowOff>
    </xdr:from>
    <xdr:ext cx="534377" cy="259045"/>
    <xdr:sp macro="" textlink="">
      <xdr:nvSpPr>
        <xdr:cNvPr id="255" name="テキスト ボックス 254"/>
        <xdr:cNvSpPr txBox="1"/>
      </xdr:nvSpPr>
      <xdr:spPr>
        <a:xfrm>
          <a:off x="2641111" y="168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98146</xdr:rowOff>
    </xdr:from>
    <xdr:to>
      <xdr:col>10</xdr:col>
      <xdr:colOff>165100</xdr:colOff>
      <xdr:row>98</xdr:row>
      <xdr:rowOff>28296</xdr:rowOff>
    </xdr:to>
    <xdr:sp macro="" textlink="">
      <xdr:nvSpPr>
        <xdr:cNvPr id="256" name="楕円 255"/>
        <xdr:cNvSpPr/>
      </xdr:nvSpPr>
      <xdr:spPr>
        <a:xfrm>
          <a:off x="1968500" y="1672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19423</xdr:rowOff>
    </xdr:from>
    <xdr:ext cx="534377" cy="259045"/>
    <xdr:sp macro="" textlink="">
      <xdr:nvSpPr>
        <xdr:cNvPr id="257" name="テキスト ボックス 256"/>
        <xdr:cNvSpPr txBox="1"/>
      </xdr:nvSpPr>
      <xdr:spPr>
        <a:xfrm>
          <a:off x="1752111" y="1682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115849</xdr:rowOff>
    </xdr:from>
    <xdr:to>
      <xdr:col>6</xdr:col>
      <xdr:colOff>38100</xdr:colOff>
      <xdr:row>98</xdr:row>
      <xdr:rowOff>45999</xdr:rowOff>
    </xdr:to>
    <xdr:sp macro="" textlink="">
      <xdr:nvSpPr>
        <xdr:cNvPr id="258" name="楕円 257"/>
        <xdr:cNvSpPr/>
      </xdr:nvSpPr>
      <xdr:spPr>
        <a:xfrm>
          <a:off x="1079500" y="1674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37126</xdr:rowOff>
    </xdr:from>
    <xdr:ext cx="534377" cy="259045"/>
    <xdr:sp macro="" textlink="">
      <xdr:nvSpPr>
        <xdr:cNvPr id="259" name="テキスト ボックス 258"/>
        <xdr:cNvSpPr txBox="1"/>
      </xdr:nvSpPr>
      <xdr:spPr>
        <a:xfrm>
          <a:off x="863111" y="1683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1" name="直線コネクタ 280"/>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4" name="労働費最大値テキスト"/>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5" name="直線コネクタ 284"/>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87" name="労働費平均値テキスト"/>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88" name="フローチャート: 判断 287"/>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0" name="フローチャート: 判断 289"/>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1" name="テキスト ボックス 290"/>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3" name="フローチャート: 判断 292"/>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4" name="テキスト ボックス 293"/>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6" name="フローチャート: 判断 295"/>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297" name="テキスト ボックス 296"/>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298" name="フローチャート: 判断 297"/>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54551</xdr:rowOff>
    </xdr:from>
    <xdr:ext cx="378565" cy="259045"/>
    <xdr:sp macro="" textlink="">
      <xdr:nvSpPr>
        <xdr:cNvPr id="299" name="テキスト ボックス 298"/>
        <xdr:cNvSpPr txBox="1"/>
      </xdr:nvSpPr>
      <xdr:spPr>
        <a:xfrm>
          <a:off x="6783017" y="6226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38" name="直線コネクタ 337"/>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39" name="農林水産業費最小値テキスト"/>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0" name="直線コネクタ 339"/>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1" name="農林水産業費最大値テキスト"/>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2" name="直線コネクタ 341"/>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92024</xdr:rowOff>
    </xdr:from>
    <xdr:to>
      <xdr:col>55</xdr:col>
      <xdr:colOff>0</xdr:colOff>
      <xdr:row>56</xdr:row>
      <xdr:rowOff>113779</xdr:rowOff>
    </xdr:to>
    <xdr:cxnSp macro="">
      <xdr:nvCxnSpPr>
        <xdr:cNvPr id="343" name="直線コネクタ 342"/>
        <xdr:cNvCxnSpPr/>
      </xdr:nvCxnSpPr>
      <xdr:spPr>
        <a:xfrm flipV="1">
          <a:off x="9639300" y="9693224"/>
          <a:ext cx="8382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2532</xdr:rowOff>
    </xdr:from>
    <xdr:ext cx="534377" cy="259045"/>
    <xdr:sp macro="" textlink="">
      <xdr:nvSpPr>
        <xdr:cNvPr id="344" name="農林水産業費平均値テキスト"/>
        <xdr:cNvSpPr txBox="1"/>
      </xdr:nvSpPr>
      <xdr:spPr>
        <a:xfrm>
          <a:off x="10528300" y="9775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5" name="フローチャート: 判断 344"/>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113779</xdr:rowOff>
    </xdr:from>
    <xdr:to>
      <xdr:col>50</xdr:col>
      <xdr:colOff>114300</xdr:colOff>
      <xdr:row>56</xdr:row>
      <xdr:rowOff>161989</xdr:rowOff>
    </xdr:to>
    <xdr:cxnSp macro="">
      <xdr:nvCxnSpPr>
        <xdr:cNvPr id="346" name="直線コネクタ 345"/>
        <xdr:cNvCxnSpPr/>
      </xdr:nvCxnSpPr>
      <xdr:spPr>
        <a:xfrm flipV="1">
          <a:off x="8750300" y="9714979"/>
          <a:ext cx="889000" cy="4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47" name="フローチャート: 判断 346"/>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144022</xdr:rowOff>
    </xdr:from>
    <xdr:ext cx="534377" cy="259045"/>
    <xdr:sp macro="" textlink="">
      <xdr:nvSpPr>
        <xdr:cNvPr id="348" name="テキスト ボックス 347"/>
        <xdr:cNvSpPr txBox="1"/>
      </xdr:nvSpPr>
      <xdr:spPr>
        <a:xfrm>
          <a:off x="9372111" y="991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161989</xdr:rowOff>
    </xdr:from>
    <xdr:to>
      <xdr:col>45</xdr:col>
      <xdr:colOff>177800</xdr:colOff>
      <xdr:row>57</xdr:row>
      <xdr:rowOff>59728</xdr:rowOff>
    </xdr:to>
    <xdr:cxnSp macro="">
      <xdr:nvCxnSpPr>
        <xdr:cNvPr id="349" name="直線コネクタ 348"/>
        <xdr:cNvCxnSpPr/>
      </xdr:nvCxnSpPr>
      <xdr:spPr>
        <a:xfrm flipV="1">
          <a:off x="7861300" y="9763189"/>
          <a:ext cx="889000" cy="6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0" name="フローチャート: 判断 349"/>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167403</xdr:rowOff>
    </xdr:from>
    <xdr:ext cx="534377" cy="259045"/>
    <xdr:sp macro="" textlink="">
      <xdr:nvSpPr>
        <xdr:cNvPr id="351" name="テキスト ボックス 350"/>
        <xdr:cNvSpPr txBox="1"/>
      </xdr:nvSpPr>
      <xdr:spPr>
        <a:xfrm>
          <a:off x="8483111" y="99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59728</xdr:rowOff>
    </xdr:from>
    <xdr:to>
      <xdr:col>41</xdr:col>
      <xdr:colOff>50800</xdr:colOff>
      <xdr:row>57</xdr:row>
      <xdr:rowOff>65278</xdr:rowOff>
    </xdr:to>
    <xdr:cxnSp macro="">
      <xdr:nvCxnSpPr>
        <xdr:cNvPr id="352" name="直線コネクタ 351"/>
        <xdr:cNvCxnSpPr/>
      </xdr:nvCxnSpPr>
      <xdr:spPr>
        <a:xfrm flipV="1">
          <a:off x="6972300" y="9832378"/>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3" name="フローチャート: 判断 352"/>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155033</xdr:rowOff>
    </xdr:from>
    <xdr:ext cx="534377" cy="259045"/>
    <xdr:sp macro="" textlink="">
      <xdr:nvSpPr>
        <xdr:cNvPr id="354" name="テキスト ボックス 353"/>
        <xdr:cNvSpPr txBox="1"/>
      </xdr:nvSpPr>
      <xdr:spPr>
        <a:xfrm>
          <a:off x="7594111" y="99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5" name="フローチャート: 判断 354"/>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151248</xdr:rowOff>
    </xdr:from>
    <xdr:ext cx="534377" cy="259045"/>
    <xdr:sp macro="" textlink="">
      <xdr:nvSpPr>
        <xdr:cNvPr id="356" name="テキスト ボックス 355"/>
        <xdr:cNvSpPr txBox="1"/>
      </xdr:nvSpPr>
      <xdr:spPr>
        <a:xfrm>
          <a:off x="6705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41224</xdr:rowOff>
    </xdr:from>
    <xdr:to>
      <xdr:col>55</xdr:col>
      <xdr:colOff>50800</xdr:colOff>
      <xdr:row>56</xdr:row>
      <xdr:rowOff>142824</xdr:rowOff>
    </xdr:to>
    <xdr:sp macro="" textlink="">
      <xdr:nvSpPr>
        <xdr:cNvPr id="362" name="楕円 361"/>
        <xdr:cNvSpPr/>
      </xdr:nvSpPr>
      <xdr:spPr>
        <a:xfrm>
          <a:off x="10426700" y="964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64101</xdr:rowOff>
    </xdr:from>
    <xdr:ext cx="534377" cy="259045"/>
    <xdr:sp macro="" textlink="">
      <xdr:nvSpPr>
        <xdr:cNvPr id="363" name="農林水産業費該当値テキスト"/>
        <xdr:cNvSpPr txBox="1"/>
      </xdr:nvSpPr>
      <xdr:spPr>
        <a:xfrm>
          <a:off x="10528300" y="94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62979</xdr:rowOff>
    </xdr:from>
    <xdr:to>
      <xdr:col>50</xdr:col>
      <xdr:colOff>165100</xdr:colOff>
      <xdr:row>56</xdr:row>
      <xdr:rowOff>164579</xdr:rowOff>
    </xdr:to>
    <xdr:sp macro="" textlink="">
      <xdr:nvSpPr>
        <xdr:cNvPr id="364" name="楕円 363"/>
        <xdr:cNvSpPr/>
      </xdr:nvSpPr>
      <xdr:spPr>
        <a:xfrm>
          <a:off x="9588500" y="966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9656</xdr:rowOff>
    </xdr:from>
    <xdr:ext cx="534377" cy="259045"/>
    <xdr:sp macro="" textlink="">
      <xdr:nvSpPr>
        <xdr:cNvPr id="365" name="テキスト ボックス 364"/>
        <xdr:cNvSpPr txBox="1"/>
      </xdr:nvSpPr>
      <xdr:spPr>
        <a:xfrm>
          <a:off x="9372111" y="943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111189</xdr:rowOff>
    </xdr:from>
    <xdr:to>
      <xdr:col>46</xdr:col>
      <xdr:colOff>38100</xdr:colOff>
      <xdr:row>57</xdr:row>
      <xdr:rowOff>41339</xdr:rowOff>
    </xdr:to>
    <xdr:sp macro="" textlink="">
      <xdr:nvSpPr>
        <xdr:cNvPr id="366" name="楕円 365"/>
        <xdr:cNvSpPr/>
      </xdr:nvSpPr>
      <xdr:spPr>
        <a:xfrm>
          <a:off x="8699500" y="971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57866</xdr:rowOff>
    </xdr:from>
    <xdr:ext cx="534377" cy="259045"/>
    <xdr:sp macro="" textlink="">
      <xdr:nvSpPr>
        <xdr:cNvPr id="367" name="テキスト ボックス 366"/>
        <xdr:cNvSpPr txBox="1"/>
      </xdr:nvSpPr>
      <xdr:spPr>
        <a:xfrm>
          <a:off x="8483111" y="948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8928</xdr:rowOff>
    </xdr:from>
    <xdr:to>
      <xdr:col>41</xdr:col>
      <xdr:colOff>101600</xdr:colOff>
      <xdr:row>57</xdr:row>
      <xdr:rowOff>110528</xdr:rowOff>
    </xdr:to>
    <xdr:sp macro="" textlink="">
      <xdr:nvSpPr>
        <xdr:cNvPr id="368" name="楕円 367"/>
        <xdr:cNvSpPr/>
      </xdr:nvSpPr>
      <xdr:spPr>
        <a:xfrm>
          <a:off x="7810500" y="978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127055</xdr:rowOff>
    </xdr:from>
    <xdr:ext cx="534377" cy="259045"/>
    <xdr:sp macro="" textlink="">
      <xdr:nvSpPr>
        <xdr:cNvPr id="369" name="テキスト ボックス 368"/>
        <xdr:cNvSpPr txBox="1"/>
      </xdr:nvSpPr>
      <xdr:spPr>
        <a:xfrm>
          <a:off x="7594111" y="955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14478</xdr:rowOff>
    </xdr:from>
    <xdr:to>
      <xdr:col>36</xdr:col>
      <xdr:colOff>165100</xdr:colOff>
      <xdr:row>57</xdr:row>
      <xdr:rowOff>116078</xdr:rowOff>
    </xdr:to>
    <xdr:sp macro="" textlink="">
      <xdr:nvSpPr>
        <xdr:cNvPr id="370" name="楕円 369"/>
        <xdr:cNvSpPr/>
      </xdr:nvSpPr>
      <xdr:spPr>
        <a:xfrm>
          <a:off x="69215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132605</xdr:rowOff>
    </xdr:from>
    <xdr:ext cx="534377" cy="259045"/>
    <xdr:sp macro="" textlink="">
      <xdr:nvSpPr>
        <xdr:cNvPr id="371" name="テキスト ボックス 370"/>
        <xdr:cNvSpPr txBox="1"/>
      </xdr:nvSpPr>
      <xdr:spPr>
        <a:xfrm>
          <a:off x="6705111" y="95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397" name="直線コネクタ 396"/>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398" name="商工費最小値テキスト"/>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399" name="直線コネクタ 398"/>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0" name="商工費最大値テキスト"/>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1" name="直線コネクタ 400"/>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86339</xdr:rowOff>
    </xdr:from>
    <xdr:to>
      <xdr:col>55</xdr:col>
      <xdr:colOff>0</xdr:colOff>
      <xdr:row>78</xdr:row>
      <xdr:rowOff>118810</xdr:rowOff>
    </xdr:to>
    <xdr:cxnSp macro="">
      <xdr:nvCxnSpPr>
        <xdr:cNvPr id="402" name="直線コネクタ 401"/>
        <xdr:cNvCxnSpPr/>
      </xdr:nvCxnSpPr>
      <xdr:spPr>
        <a:xfrm>
          <a:off x="9639300" y="13459439"/>
          <a:ext cx="838200" cy="3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3" name="商工費平均値テキスト"/>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4" name="フローチャート: 判断 403"/>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86339</xdr:rowOff>
    </xdr:from>
    <xdr:to>
      <xdr:col>50</xdr:col>
      <xdr:colOff>114300</xdr:colOff>
      <xdr:row>78</xdr:row>
      <xdr:rowOff>119115</xdr:rowOff>
    </xdr:to>
    <xdr:cxnSp macro="">
      <xdr:nvCxnSpPr>
        <xdr:cNvPr id="405" name="直線コネクタ 404"/>
        <xdr:cNvCxnSpPr/>
      </xdr:nvCxnSpPr>
      <xdr:spPr>
        <a:xfrm flipV="1">
          <a:off x="8750300" y="13459439"/>
          <a:ext cx="889000" cy="3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6" name="フローチャート: 判断 405"/>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9949</xdr:rowOff>
    </xdr:from>
    <xdr:ext cx="534377" cy="259045"/>
    <xdr:sp macro="" textlink="">
      <xdr:nvSpPr>
        <xdr:cNvPr id="407" name="テキスト ボックス 406"/>
        <xdr:cNvSpPr txBox="1"/>
      </xdr:nvSpPr>
      <xdr:spPr>
        <a:xfrm>
          <a:off x="9372111" y="135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71349</xdr:rowOff>
    </xdr:from>
    <xdr:to>
      <xdr:col>45</xdr:col>
      <xdr:colOff>177800</xdr:colOff>
      <xdr:row>78</xdr:row>
      <xdr:rowOff>119115</xdr:rowOff>
    </xdr:to>
    <xdr:cxnSp macro="">
      <xdr:nvCxnSpPr>
        <xdr:cNvPr id="408" name="直線コネクタ 407"/>
        <xdr:cNvCxnSpPr/>
      </xdr:nvCxnSpPr>
      <xdr:spPr>
        <a:xfrm>
          <a:off x="7861300" y="13444449"/>
          <a:ext cx="889000" cy="4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09" name="フローチャート: 判断 408"/>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11113</xdr:rowOff>
    </xdr:from>
    <xdr:ext cx="534377" cy="259045"/>
    <xdr:sp macro="" textlink="">
      <xdr:nvSpPr>
        <xdr:cNvPr id="410" name="テキスト ボックス 409"/>
        <xdr:cNvSpPr txBox="1"/>
      </xdr:nvSpPr>
      <xdr:spPr>
        <a:xfrm>
          <a:off x="8483111" y="135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71349</xdr:rowOff>
    </xdr:from>
    <xdr:to>
      <xdr:col>41</xdr:col>
      <xdr:colOff>50800</xdr:colOff>
      <xdr:row>78</xdr:row>
      <xdr:rowOff>109089</xdr:rowOff>
    </xdr:to>
    <xdr:cxnSp macro="">
      <xdr:nvCxnSpPr>
        <xdr:cNvPr id="411" name="直線コネクタ 410"/>
        <xdr:cNvCxnSpPr/>
      </xdr:nvCxnSpPr>
      <xdr:spPr>
        <a:xfrm flipV="1">
          <a:off x="6972300" y="13444449"/>
          <a:ext cx="889000" cy="3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2" name="フローチャート: 判断 411"/>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9872</xdr:rowOff>
    </xdr:from>
    <xdr:ext cx="534377" cy="259045"/>
    <xdr:sp macro="" textlink="">
      <xdr:nvSpPr>
        <xdr:cNvPr id="413" name="テキスト ボックス 412"/>
        <xdr:cNvSpPr txBox="1"/>
      </xdr:nvSpPr>
      <xdr:spPr>
        <a:xfrm>
          <a:off x="7594111" y="1355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4" name="フローチャート: 判断 413"/>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22347</xdr:rowOff>
    </xdr:from>
    <xdr:ext cx="534377" cy="259045"/>
    <xdr:sp macro="" textlink="">
      <xdr:nvSpPr>
        <xdr:cNvPr id="415" name="テキスト ボックス 414"/>
        <xdr:cNvSpPr txBox="1"/>
      </xdr:nvSpPr>
      <xdr:spPr>
        <a:xfrm>
          <a:off x="6705111" y="13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68010</xdr:rowOff>
    </xdr:from>
    <xdr:to>
      <xdr:col>55</xdr:col>
      <xdr:colOff>50800</xdr:colOff>
      <xdr:row>78</xdr:row>
      <xdr:rowOff>169610</xdr:rowOff>
    </xdr:to>
    <xdr:sp macro="" textlink="">
      <xdr:nvSpPr>
        <xdr:cNvPr id="421" name="楕円 420"/>
        <xdr:cNvSpPr/>
      </xdr:nvSpPr>
      <xdr:spPr>
        <a:xfrm>
          <a:off x="10426700" y="134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46437</xdr:rowOff>
    </xdr:from>
    <xdr:ext cx="534377" cy="259045"/>
    <xdr:sp macro="" textlink="">
      <xdr:nvSpPr>
        <xdr:cNvPr id="422" name="商工費該当値テキスト"/>
        <xdr:cNvSpPr txBox="1"/>
      </xdr:nvSpPr>
      <xdr:spPr>
        <a:xfrm>
          <a:off x="10528300" y="1341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35539</xdr:rowOff>
    </xdr:from>
    <xdr:to>
      <xdr:col>50</xdr:col>
      <xdr:colOff>165100</xdr:colOff>
      <xdr:row>78</xdr:row>
      <xdr:rowOff>137139</xdr:rowOff>
    </xdr:to>
    <xdr:sp macro="" textlink="">
      <xdr:nvSpPr>
        <xdr:cNvPr id="423" name="楕円 422"/>
        <xdr:cNvSpPr/>
      </xdr:nvSpPr>
      <xdr:spPr>
        <a:xfrm>
          <a:off x="9588500" y="1340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153666</xdr:rowOff>
    </xdr:from>
    <xdr:ext cx="534377" cy="259045"/>
    <xdr:sp macro="" textlink="">
      <xdr:nvSpPr>
        <xdr:cNvPr id="424" name="テキスト ボックス 423"/>
        <xdr:cNvSpPr txBox="1"/>
      </xdr:nvSpPr>
      <xdr:spPr>
        <a:xfrm>
          <a:off x="9372111" y="1318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68315</xdr:rowOff>
    </xdr:from>
    <xdr:to>
      <xdr:col>46</xdr:col>
      <xdr:colOff>38100</xdr:colOff>
      <xdr:row>78</xdr:row>
      <xdr:rowOff>169915</xdr:rowOff>
    </xdr:to>
    <xdr:sp macro="" textlink="">
      <xdr:nvSpPr>
        <xdr:cNvPr id="425" name="楕円 424"/>
        <xdr:cNvSpPr/>
      </xdr:nvSpPr>
      <xdr:spPr>
        <a:xfrm>
          <a:off x="8699500" y="13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14992</xdr:rowOff>
    </xdr:from>
    <xdr:ext cx="534377" cy="259045"/>
    <xdr:sp macro="" textlink="">
      <xdr:nvSpPr>
        <xdr:cNvPr id="426" name="テキスト ボックス 425"/>
        <xdr:cNvSpPr txBox="1"/>
      </xdr:nvSpPr>
      <xdr:spPr>
        <a:xfrm>
          <a:off x="8483111" y="132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20549</xdr:rowOff>
    </xdr:from>
    <xdr:to>
      <xdr:col>41</xdr:col>
      <xdr:colOff>101600</xdr:colOff>
      <xdr:row>78</xdr:row>
      <xdr:rowOff>122149</xdr:rowOff>
    </xdr:to>
    <xdr:sp macro="" textlink="">
      <xdr:nvSpPr>
        <xdr:cNvPr id="427" name="楕円 426"/>
        <xdr:cNvSpPr/>
      </xdr:nvSpPr>
      <xdr:spPr>
        <a:xfrm>
          <a:off x="7810500" y="1339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138676</xdr:rowOff>
    </xdr:from>
    <xdr:ext cx="534377" cy="259045"/>
    <xdr:sp macro="" textlink="">
      <xdr:nvSpPr>
        <xdr:cNvPr id="428" name="テキスト ボックス 427"/>
        <xdr:cNvSpPr txBox="1"/>
      </xdr:nvSpPr>
      <xdr:spPr>
        <a:xfrm>
          <a:off x="7594111" y="1316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58289</xdr:rowOff>
    </xdr:from>
    <xdr:to>
      <xdr:col>36</xdr:col>
      <xdr:colOff>165100</xdr:colOff>
      <xdr:row>78</xdr:row>
      <xdr:rowOff>159889</xdr:rowOff>
    </xdr:to>
    <xdr:sp macro="" textlink="">
      <xdr:nvSpPr>
        <xdr:cNvPr id="429" name="楕円 428"/>
        <xdr:cNvSpPr/>
      </xdr:nvSpPr>
      <xdr:spPr>
        <a:xfrm>
          <a:off x="6921500" y="1343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4966</xdr:rowOff>
    </xdr:from>
    <xdr:ext cx="534377" cy="259045"/>
    <xdr:sp macro="" textlink="">
      <xdr:nvSpPr>
        <xdr:cNvPr id="430" name="テキスト ボックス 429"/>
        <xdr:cNvSpPr txBox="1"/>
      </xdr:nvSpPr>
      <xdr:spPr>
        <a:xfrm>
          <a:off x="6705111" y="1320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0" name="直線コネクタ 449"/>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1" name="土木費最小値テキスト"/>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2" name="直線コネクタ 451"/>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3" name="土木費最大値テキスト"/>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4" name="直線コネクタ 453"/>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25749</xdr:rowOff>
    </xdr:from>
    <xdr:to>
      <xdr:col>55</xdr:col>
      <xdr:colOff>0</xdr:colOff>
      <xdr:row>96</xdr:row>
      <xdr:rowOff>34133</xdr:rowOff>
    </xdr:to>
    <xdr:cxnSp macro="">
      <xdr:nvCxnSpPr>
        <xdr:cNvPr id="455" name="直線コネクタ 454"/>
        <xdr:cNvCxnSpPr/>
      </xdr:nvCxnSpPr>
      <xdr:spPr>
        <a:xfrm flipV="1">
          <a:off x="9639300" y="16484949"/>
          <a:ext cx="838200" cy="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126020</xdr:rowOff>
    </xdr:from>
    <xdr:ext cx="534377" cy="259045"/>
    <xdr:sp macro="" textlink="">
      <xdr:nvSpPr>
        <xdr:cNvPr id="456" name="土木費平均値テキスト"/>
        <xdr:cNvSpPr txBox="1"/>
      </xdr:nvSpPr>
      <xdr:spPr>
        <a:xfrm>
          <a:off x="10528300" y="1641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57" name="フローチャート: 判断 456"/>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34133</xdr:rowOff>
    </xdr:from>
    <xdr:to>
      <xdr:col>50</xdr:col>
      <xdr:colOff>114300</xdr:colOff>
      <xdr:row>96</xdr:row>
      <xdr:rowOff>60553</xdr:rowOff>
    </xdr:to>
    <xdr:cxnSp macro="">
      <xdr:nvCxnSpPr>
        <xdr:cNvPr id="458" name="直線コネクタ 457"/>
        <xdr:cNvCxnSpPr/>
      </xdr:nvCxnSpPr>
      <xdr:spPr>
        <a:xfrm flipV="1">
          <a:off x="8750300" y="16493333"/>
          <a:ext cx="889000" cy="2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59" name="フローチャート: 判断 458"/>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90924</xdr:rowOff>
    </xdr:from>
    <xdr:ext cx="534377" cy="259045"/>
    <xdr:sp macro="" textlink="">
      <xdr:nvSpPr>
        <xdr:cNvPr id="460" name="テキスト ボックス 459"/>
        <xdr:cNvSpPr txBox="1"/>
      </xdr:nvSpPr>
      <xdr:spPr>
        <a:xfrm>
          <a:off x="9372111" y="165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50243</xdr:rowOff>
    </xdr:from>
    <xdr:to>
      <xdr:col>45</xdr:col>
      <xdr:colOff>177800</xdr:colOff>
      <xdr:row>96</xdr:row>
      <xdr:rowOff>60553</xdr:rowOff>
    </xdr:to>
    <xdr:cxnSp macro="">
      <xdr:nvCxnSpPr>
        <xdr:cNvPr id="461" name="直線コネクタ 460"/>
        <xdr:cNvCxnSpPr/>
      </xdr:nvCxnSpPr>
      <xdr:spPr>
        <a:xfrm>
          <a:off x="7861300" y="16509443"/>
          <a:ext cx="889000" cy="1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2" name="フローチャート: 判断 461"/>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114090</xdr:rowOff>
    </xdr:from>
    <xdr:ext cx="534377" cy="259045"/>
    <xdr:sp macro="" textlink="">
      <xdr:nvSpPr>
        <xdr:cNvPr id="463" name="テキスト ボックス 462"/>
        <xdr:cNvSpPr txBox="1"/>
      </xdr:nvSpPr>
      <xdr:spPr>
        <a:xfrm>
          <a:off x="8483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50243</xdr:rowOff>
    </xdr:from>
    <xdr:to>
      <xdr:col>41</xdr:col>
      <xdr:colOff>50800</xdr:colOff>
      <xdr:row>96</xdr:row>
      <xdr:rowOff>86013</xdr:rowOff>
    </xdr:to>
    <xdr:cxnSp macro="">
      <xdr:nvCxnSpPr>
        <xdr:cNvPr id="464" name="直線コネクタ 463"/>
        <xdr:cNvCxnSpPr/>
      </xdr:nvCxnSpPr>
      <xdr:spPr>
        <a:xfrm flipV="1">
          <a:off x="6972300" y="16509443"/>
          <a:ext cx="889000" cy="3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5" name="フローチャート: 判断 464"/>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96570</xdr:rowOff>
    </xdr:from>
    <xdr:ext cx="534377" cy="259045"/>
    <xdr:sp macro="" textlink="">
      <xdr:nvSpPr>
        <xdr:cNvPr id="466" name="テキスト ボックス 465"/>
        <xdr:cNvSpPr txBox="1"/>
      </xdr:nvSpPr>
      <xdr:spPr>
        <a:xfrm>
          <a:off x="7594111" y="165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67" name="フローチャート: 判断 466"/>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129306</xdr:rowOff>
    </xdr:from>
    <xdr:ext cx="534377" cy="259045"/>
    <xdr:sp macro="" textlink="">
      <xdr:nvSpPr>
        <xdr:cNvPr id="468" name="テキスト ボックス 467"/>
        <xdr:cNvSpPr txBox="1"/>
      </xdr:nvSpPr>
      <xdr:spPr>
        <a:xfrm>
          <a:off x="6705111" y="1658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146399</xdr:rowOff>
    </xdr:from>
    <xdr:to>
      <xdr:col>55</xdr:col>
      <xdr:colOff>50800</xdr:colOff>
      <xdr:row>96</xdr:row>
      <xdr:rowOff>76549</xdr:rowOff>
    </xdr:to>
    <xdr:sp macro="" textlink="">
      <xdr:nvSpPr>
        <xdr:cNvPr id="474" name="楕円 473"/>
        <xdr:cNvSpPr/>
      </xdr:nvSpPr>
      <xdr:spPr>
        <a:xfrm>
          <a:off x="10426700" y="1643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169276</xdr:rowOff>
    </xdr:from>
    <xdr:ext cx="534377" cy="259045"/>
    <xdr:sp macro="" textlink="">
      <xdr:nvSpPr>
        <xdr:cNvPr id="475" name="土木費該当値テキスト"/>
        <xdr:cNvSpPr txBox="1"/>
      </xdr:nvSpPr>
      <xdr:spPr>
        <a:xfrm>
          <a:off x="10528300" y="1628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154783</xdr:rowOff>
    </xdr:from>
    <xdr:to>
      <xdr:col>50</xdr:col>
      <xdr:colOff>165100</xdr:colOff>
      <xdr:row>96</xdr:row>
      <xdr:rowOff>84933</xdr:rowOff>
    </xdr:to>
    <xdr:sp macro="" textlink="">
      <xdr:nvSpPr>
        <xdr:cNvPr id="476" name="楕円 475"/>
        <xdr:cNvSpPr/>
      </xdr:nvSpPr>
      <xdr:spPr>
        <a:xfrm>
          <a:off x="9588500" y="164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101460</xdr:rowOff>
    </xdr:from>
    <xdr:ext cx="534377" cy="259045"/>
    <xdr:sp macro="" textlink="">
      <xdr:nvSpPr>
        <xdr:cNvPr id="477" name="テキスト ボックス 476"/>
        <xdr:cNvSpPr txBox="1"/>
      </xdr:nvSpPr>
      <xdr:spPr>
        <a:xfrm>
          <a:off x="9372111" y="1621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9753</xdr:rowOff>
    </xdr:from>
    <xdr:to>
      <xdr:col>46</xdr:col>
      <xdr:colOff>38100</xdr:colOff>
      <xdr:row>96</xdr:row>
      <xdr:rowOff>111353</xdr:rowOff>
    </xdr:to>
    <xdr:sp macro="" textlink="">
      <xdr:nvSpPr>
        <xdr:cNvPr id="478" name="楕円 477"/>
        <xdr:cNvSpPr/>
      </xdr:nvSpPr>
      <xdr:spPr>
        <a:xfrm>
          <a:off x="8699500" y="1646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102480</xdr:rowOff>
    </xdr:from>
    <xdr:ext cx="534377" cy="259045"/>
    <xdr:sp macro="" textlink="">
      <xdr:nvSpPr>
        <xdr:cNvPr id="479" name="テキスト ボックス 478"/>
        <xdr:cNvSpPr txBox="1"/>
      </xdr:nvSpPr>
      <xdr:spPr>
        <a:xfrm>
          <a:off x="8483111" y="1656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170893</xdr:rowOff>
    </xdr:from>
    <xdr:to>
      <xdr:col>41</xdr:col>
      <xdr:colOff>101600</xdr:colOff>
      <xdr:row>96</xdr:row>
      <xdr:rowOff>101043</xdr:rowOff>
    </xdr:to>
    <xdr:sp macro="" textlink="">
      <xdr:nvSpPr>
        <xdr:cNvPr id="480" name="楕円 479"/>
        <xdr:cNvSpPr/>
      </xdr:nvSpPr>
      <xdr:spPr>
        <a:xfrm>
          <a:off x="7810500" y="164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117570</xdr:rowOff>
    </xdr:from>
    <xdr:ext cx="534377" cy="259045"/>
    <xdr:sp macro="" textlink="">
      <xdr:nvSpPr>
        <xdr:cNvPr id="481" name="テキスト ボックス 480"/>
        <xdr:cNvSpPr txBox="1"/>
      </xdr:nvSpPr>
      <xdr:spPr>
        <a:xfrm>
          <a:off x="7594111" y="1623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35213</xdr:rowOff>
    </xdr:from>
    <xdr:to>
      <xdr:col>36</xdr:col>
      <xdr:colOff>165100</xdr:colOff>
      <xdr:row>96</xdr:row>
      <xdr:rowOff>136813</xdr:rowOff>
    </xdr:to>
    <xdr:sp macro="" textlink="">
      <xdr:nvSpPr>
        <xdr:cNvPr id="482" name="楕円 481"/>
        <xdr:cNvSpPr/>
      </xdr:nvSpPr>
      <xdr:spPr>
        <a:xfrm>
          <a:off x="6921500" y="1649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153340</xdr:rowOff>
    </xdr:from>
    <xdr:ext cx="534377" cy="259045"/>
    <xdr:sp macro="" textlink="">
      <xdr:nvSpPr>
        <xdr:cNvPr id="483" name="テキスト ボックス 482"/>
        <xdr:cNvSpPr txBox="1"/>
      </xdr:nvSpPr>
      <xdr:spPr>
        <a:xfrm>
          <a:off x="6705111" y="1626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6" name="テキスト ボックス 49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4" name="テキスト ボックス 50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6" name="テキスト ボックス 50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0" name="直線コネクタ 509"/>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1" name="消防費最小値テキスト"/>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2" name="直線コネクタ 511"/>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3" name="消防費最大値テキスト"/>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4" name="直線コネクタ 513"/>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33434</xdr:rowOff>
    </xdr:from>
    <xdr:to>
      <xdr:col>85</xdr:col>
      <xdr:colOff>127000</xdr:colOff>
      <xdr:row>38</xdr:row>
      <xdr:rowOff>51983</xdr:rowOff>
    </xdr:to>
    <xdr:cxnSp macro="">
      <xdr:nvCxnSpPr>
        <xdr:cNvPr id="515" name="直線コネクタ 514"/>
        <xdr:cNvCxnSpPr/>
      </xdr:nvCxnSpPr>
      <xdr:spPr>
        <a:xfrm>
          <a:off x="15481300" y="6548534"/>
          <a:ext cx="8382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95644</xdr:rowOff>
    </xdr:from>
    <xdr:ext cx="534377" cy="259045"/>
    <xdr:sp macro="" textlink="">
      <xdr:nvSpPr>
        <xdr:cNvPr id="516" name="消防費平均値テキスト"/>
        <xdr:cNvSpPr txBox="1"/>
      </xdr:nvSpPr>
      <xdr:spPr>
        <a:xfrm>
          <a:off x="16370300" y="609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17" name="フローチャート: 判断 516"/>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33434</xdr:rowOff>
    </xdr:from>
    <xdr:to>
      <xdr:col>81</xdr:col>
      <xdr:colOff>50800</xdr:colOff>
      <xdr:row>38</xdr:row>
      <xdr:rowOff>86502</xdr:rowOff>
    </xdr:to>
    <xdr:cxnSp macro="">
      <xdr:nvCxnSpPr>
        <xdr:cNvPr id="518" name="直線コネクタ 517"/>
        <xdr:cNvCxnSpPr/>
      </xdr:nvCxnSpPr>
      <xdr:spPr>
        <a:xfrm flipV="1">
          <a:off x="14592300" y="6548534"/>
          <a:ext cx="889000" cy="5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19" name="フローチャート: 判断 518"/>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29731</xdr:rowOff>
    </xdr:from>
    <xdr:ext cx="534377" cy="259045"/>
    <xdr:sp macro="" textlink="">
      <xdr:nvSpPr>
        <xdr:cNvPr id="520" name="テキスト ボックス 519"/>
        <xdr:cNvSpPr txBox="1"/>
      </xdr:nvSpPr>
      <xdr:spPr>
        <a:xfrm>
          <a:off x="15214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1005</xdr:rowOff>
    </xdr:from>
    <xdr:to>
      <xdr:col>76</xdr:col>
      <xdr:colOff>114300</xdr:colOff>
      <xdr:row>38</xdr:row>
      <xdr:rowOff>86502</xdr:rowOff>
    </xdr:to>
    <xdr:cxnSp macro="">
      <xdr:nvCxnSpPr>
        <xdr:cNvPr id="521" name="直線コネクタ 520"/>
        <xdr:cNvCxnSpPr/>
      </xdr:nvCxnSpPr>
      <xdr:spPr>
        <a:xfrm>
          <a:off x="13703300" y="6516105"/>
          <a:ext cx="889000" cy="8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2" name="フローチャート: 判断 521"/>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3" name="テキスト ボックス 522"/>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1005</xdr:rowOff>
    </xdr:from>
    <xdr:to>
      <xdr:col>71</xdr:col>
      <xdr:colOff>177800</xdr:colOff>
      <xdr:row>38</xdr:row>
      <xdr:rowOff>35197</xdr:rowOff>
    </xdr:to>
    <xdr:cxnSp macro="">
      <xdr:nvCxnSpPr>
        <xdr:cNvPr id="524" name="直線コネクタ 523"/>
        <xdr:cNvCxnSpPr/>
      </xdr:nvCxnSpPr>
      <xdr:spPr>
        <a:xfrm flipV="1">
          <a:off x="12814300" y="6516105"/>
          <a:ext cx="889000" cy="3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5" name="フローチャート: 判断 524"/>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108599</xdr:rowOff>
    </xdr:from>
    <xdr:ext cx="534377" cy="259045"/>
    <xdr:sp macro="" textlink="">
      <xdr:nvSpPr>
        <xdr:cNvPr id="526" name="テキスト ボックス 525"/>
        <xdr:cNvSpPr txBox="1"/>
      </xdr:nvSpPr>
      <xdr:spPr>
        <a:xfrm>
          <a:off x="13436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27" name="フローチャート: 判断 526"/>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68169</xdr:rowOff>
    </xdr:from>
    <xdr:ext cx="534377" cy="259045"/>
    <xdr:sp macro="" textlink="">
      <xdr:nvSpPr>
        <xdr:cNvPr id="528" name="テキスト ボックス 527"/>
        <xdr:cNvSpPr txBox="1"/>
      </xdr:nvSpPr>
      <xdr:spPr>
        <a:xfrm>
          <a:off x="12547111" y="60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1183</xdr:rowOff>
    </xdr:from>
    <xdr:to>
      <xdr:col>85</xdr:col>
      <xdr:colOff>177800</xdr:colOff>
      <xdr:row>38</xdr:row>
      <xdr:rowOff>102783</xdr:rowOff>
    </xdr:to>
    <xdr:sp macro="" textlink="">
      <xdr:nvSpPr>
        <xdr:cNvPr id="534" name="楕円 533"/>
        <xdr:cNvSpPr/>
      </xdr:nvSpPr>
      <xdr:spPr>
        <a:xfrm>
          <a:off x="16268700" y="651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151060</xdr:rowOff>
    </xdr:from>
    <xdr:ext cx="534377" cy="259045"/>
    <xdr:sp macro="" textlink="">
      <xdr:nvSpPr>
        <xdr:cNvPr id="535" name="消防費該当値テキスト"/>
        <xdr:cNvSpPr txBox="1"/>
      </xdr:nvSpPr>
      <xdr:spPr>
        <a:xfrm>
          <a:off x="16370300" y="649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154084</xdr:rowOff>
    </xdr:from>
    <xdr:to>
      <xdr:col>81</xdr:col>
      <xdr:colOff>101600</xdr:colOff>
      <xdr:row>38</xdr:row>
      <xdr:rowOff>84234</xdr:rowOff>
    </xdr:to>
    <xdr:sp macro="" textlink="">
      <xdr:nvSpPr>
        <xdr:cNvPr id="536" name="楕円 535"/>
        <xdr:cNvSpPr/>
      </xdr:nvSpPr>
      <xdr:spPr>
        <a:xfrm>
          <a:off x="15430500" y="649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75361</xdr:rowOff>
    </xdr:from>
    <xdr:ext cx="534377" cy="259045"/>
    <xdr:sp macro="" textlink="">
      <xdr:nvSpPr>
        <xdr:cNvPr id="537" name="テキスト ボックス 536"/>
        <xdr:cNvSpPr txBox="1"/>
      </xdr:nvSpPr>
      <xdr:spPr>
        <a:xfrm>
          <a:off x="15214111" y="65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35702</xdr:rowOff>
    </xdr:from>
    <xdr:to>
      <xdr:col>76</xdr:col>
      <xdr:colOff>165100</xdr:colOff>
      <xdr:row>38</xdr:row>
      <xdr:rowOff>137302</xdr:rowOff>
    </xdr:to>
    <xdr:sp macro="" textlink="">
      <xdr:nvSpPr>
        <xdr:cNvPr id="538" name="楕円 537"/>
        <xdr:cNvSpPr/>
      </xdr:nvSpPr>
      <xdr:spPr>
        <a:xfrm>
          <a:off x="14541500" y="655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128429</xdr:rowOff>
    </xdr:from>
    <xdr:ext cx="534377" cy="259045"/>
    <xdr:sp macro="" textlink="">
      <xdr:nvSpPr>
        <xdr:cNvPr id="539" name="テキスト ボックス 538"/>
        <xdr:cNvSpPr txBox="1"/>
      </xdr:nvSpPr>
      <xdr:spPr>
        <a:xfrm>
          <a:off x="14325111" y="664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121655</xdr:rowOff>
    </xdr:from>
    <xdr:to>
      <xdr:col>72</xdr:col>
      <xdr:colOff>38100</xdr:colOff>
      <xdr:row>38</xdr:row>
      <xdr:rowOff>51805</xdr:rowOff>
    </xdr:to>
    <xdr:sp macro="" textlink="">
      <xdr:nvSpPr>
        <xdr:cNvPr id="540" name="楕円 539"/>
        <xdr:cNvSpPr/>
      </xdr:nvSpPr>
      <xdr:spPr>
        <a:xfrm>
          <a:off x="13652500" y="646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42932</xdr:rowOff>
    </xdr:from>
    <xdr:ext cx="534377" cy="259045"/>
    <xdr:sp macro="" textlink="">
      <xdr:nvSpPr>
        <xdr:cNvPr id="541" name="テキスト ボックス 540"/>
        <xdr:cNvSpPr txBox="1"/>
      </xdr:nvSpPr>
      <xdr:spPr>
        <a:xfrm>
          <a:off x="13436111" y="655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155847</xdr:rowOff>
    </xdr:from>
    <xdr:to>
      <xdr:col>67</xdr:col>
      <xdr:colOff>101600</xdr:colOff>
      <xdr:row>38</xdr:row>
      <xdr:rowOff>85997</xdr:rowOff>
    </xdr:to>
    <xdr:sp macro="" textlink="">
      <xdr:nvSpPr>
        <xdr:cNvPr id="542" name="楕円 541"/>
        <xdr:cNvSpPr/>
      </xdr:nvSpPr>
      <xdr:spPr>
        <a:xfrm>
          <a:off x="12763500" y="649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77124</xdr:rowOff>
    </xdr:from>
    <xdr:ext cx="534377" cy="259045"/>
    <xdr:sp macro="" textlink="">
      <xdr:nvSpPr>
        <xdr:cNvPr id="543" name="テキスト ボックス 542"/>
        <xdr:cNvSpPr txBox="1"/>
      </xdr:nvSpPr>
      <xdr:spPr>
        <a:xfrm>
          <a:off x="12547111" y="659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67" name="直線コネクタ 566"/>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68" name="教育費最小値テキスト"/>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69" name="直線コネクタ 568"/>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0" name="教育費最大値テキスト"/>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1" name="直線コネクタ 570"/>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114874</xdr:rowOff>
    </xdr:from>
    <xdr:to>
      <xdr:col>85</xdr:col>
      <xdr:colOff>127000</xdr:colOff>
      <xdr:row>56</xdr:row>
      <xdr:rowOff>164595</xdr:rowOff>
    </xdr:to>
    <xdr:cxnSp macro="">
      <xdr:nvCxnSpPr>
        <xdr:cNvPr id="572" name="直線コネクタ 571"/>
        <xdr:cNvCxnSpPr/>
      </xdr:nvCxnSpPr>
      <xdr:spPr>
        <a:xfrm>
          <a:off x="15481300" y="8858824"/>
          <a:ext cx="838200" cy="90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3" name="教育費平均値テキスト"/>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4" name="フローチャート: 判断 573"/>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114874</xdr:rowOff>
    </xdr:from>
    <xdr:to>
      <xdr:col>81</xdr:col>
      <xdr:colOff>50800</xdr:colOff>
      <xdr:row>53</xdr:row>
      <xdr:rowOff>118265</xdr:rowOff>
    </xdr:to>
    <xdr:cxnSp macro="">
      <xdr:nvCxnSpPr>
        <xdr:cNvPr id="575" name="直線コネクタ 574"/>
        <xdr:cNvCxnSpPr/>
      </xdr:nvCxnSpPr>
      <xdr:spPr>
        <a:xfrm flipV="1">
          <a:off x="14592300" y="8858824"/>
          <a:ext cx="889000" cy="3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6" name="フローチャート: 判断 575"/>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127250</xdr:rowOff>
    </xdr:from>
    <xdr:ext cx="534377" cy="259045"/>
    <xdr:sp macro="" textlink="">
      <xdr:nvSpPr>
        <xdr:cNvPr id="577" name="テキスト ボックス 576"/>
        <xdr:cNvSpPr txBox="1"/>
      </xdr:nvSpPr>
      <xdr:spPr>
        <a:xfrm>
          <a:off x="15214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118265</xdr:rowOff>
    </xdr:from>
    <xdr:to>
      <xdr:col>76</xdr:col>
      <xdr:colOff>114300</xdr:colOff>
      <xdr:row>53</xdr:row>
      <xdr:rowOff>164891</xdr:rowOff>
    </xdr:to>
    <xdr:cxnSp macro="">
      <xdr:nvCxnSpPr>
        <xdr:cNvPr id="578" name="直線コネクタ 577"/>
        <xdr:cNvCxnSpPr/>
      </xdr:nvCxnSpPr>
      <xdr:spPr>
        <a:xfrm flipV="1">
          <a:off x="13703300" y="9205115"/>
          <a:ext cx="889000" cy="4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79" name="フローチャート: 判断 578"/>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168529</xdr:rowOff>
    </xdr:from>
    <xdr:ext cx="534377" cy="259045"/>
    <xdr:sp macro="" textlink="">
      <xdr:nvSpPr>
        <xdr:cNvPr id="580" name="テキスト ボックス 579"/>
        <xdr:cNvSpPr txBox="1"/>
      </xdr:nvSpPr>
      <xdr:spPr>
        <a:xfrm>
          <a:off x="14325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164891</xdr:rowOff>
    </xdr:from>
    <xdr:to>
      <xdr:col>71</xdr:col>
      <xdr:colOff>177800</xdr:colOff>
      <xdr:row>57</xdr:row>
      <xdr:rowOff>19434</xdr:rowOff>
    </xdr:to>
    <xdr:cxnSp macro="">
      <xdr:nvCxnSpPr>
        <xdr:cNvPr id="581" name="直線コネクタ 580"/>
        <xdr:cNvCxnSpPr/>
      </xdr:nvCxnSpPr>
      <xdr:spPr>
        <a:xfrm flipV="1">
          <a:off x="12814300" y="9251741"/>
          <a:ext cx="889000" cy="54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2" name="フローチャート: 判断 581"/>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13682</xdr:rowOff>
    </xdr:from>
    <xdr:ext cx="534377" cy="259045"/>
    <xdr:sp macro="" textlink="">
      <xdr:nvSpPr>
        <xdr:cNvPr id="583" name="テキスト ボックス 582"/>
        <xdr:cNvSpPr txBox="1"/>
      </xdr:nvSpPr>
      <xdr:spPr>
        <a:xfrm>
          <a:off x="13436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4" name="フローチャート: 判断 583"/>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85" name="テキスト ボックス 584"/>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113795</xdr:rowOff>
    </xdr:from>
    <xdr:to>
      <xdr:col>85</xdr:col>
      <xdr:colOff>177800</xdr:colOff>
      <xdr:row>57</xdr:row>
      <xdr:rowOff>43945</xdr:rowOff>
    </xdr:to>
    <xdr:sp macro="" textlink="">
      <xdr:nvSpPr>
        <xdr:cNvPr id="591" name="楕円 590"/>
        <xdr:cNvSpPr/>
      </xdr:nvSpPr>
      <xdr:spPr>
        <a:xfrm>
          <a:off x="16268700" y="971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92222</xdr:rowOff>
    </xdr:from>
    <xdr:ext cx="534377" cy="259045"/>
    <xdr:sp macro="" textlink="">
      <xdr:nvSpPr>
        <xdr:cNvPr id="592" name="教育費該当値テキスト"/>
        <xdr:cNvSpPr txBox="1"/>
      </xdr:nvSpPr>
      <xdr:spPr>
        <a:xfrm>
          <a:off x="16370300" y="969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64074</xdr:rowOff>
    </xdr:from>
    <xdr:to>
      <xdr:col>81</xdr:col>
      <xdr:colOff>101600</xdr:colOff>
      <xdr:row>51</xdr:row>
      <xdr:rowOff>165674</xdr:rowOff>
    </xdr:to>
    <xdr:sp macro="" textlink="">
      <xdr:nvSpPr>
        <xdr:cNvPr id="593" name="楕円 592"/>
        <xdr:cNvSpPr/>
      </xdr:nvSpPr>
      <xdr:spPr>
        <a:xfrm>
          <a:off x="15430500" y="880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10751</xdr:rowOff>
    </xdr:from>
    <xdr:ext cx="599010" cy="259045"/>
    <xdr:sp macro="" textlink="">
      <xdr:nvSpPr>
        <xdr:cNvPr id="594" name="テキスト ボックス 593"/>
        <xdr:cNvSpPr txBox="1"/>
      </xdr:nvSpPr>
      <xdr:spPr>
        <a:xfrm>
          <a:off x="15181795" y="858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67465</xdr:rowOff>
    </xdr:from>
    <xdr:to>
      <xdr:col>76</xdr:col>
      <xdr:colOff>165100</xdr:colOff>
      <xdr:row>53</xdr:row>
      <xdr:rowOff>169065</xdr:rowOff>
    </xdr:to>
    <xdr:sp macro="" textlink="">
      <xdr:nvSpPr>
        <xdr:cNvPr id="595" name="楕円 594"/>
        <xdr:cNvSpPr/>
      </xdr:nvSpPr>
      <xdr:spPr>
        <a:xfrm>
          <a:off x="14541500" y="915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14142</xdr:rowOff>
    </xdr:from>
    <xdr:ext cx="599010" cy="259045"/>
    <xdr:sp macro="" textlink="">
      <xdr:nvSpPr>
        <xdr:cNvPr id="596" name="テキスト ボックス 595"/>
        <xdr:cNvSpPr txBox="1"/>
      </xdr:nvSpPr>
      <xdr:spPr>
        <a:xfrm>
          <a:off x="14292795" y="892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114091</xdr:rowOff>
    </xdr:from>
    <xdr:to>
      <xdr:col>72</xdr:col>
      <xdr:colOff>38100</xdr:colOff>
      <xdr:row>54</xdr:row>
      <xdr:rowOff>44241</xdr:rowOff>
    </xdr:to>
    <xdr:sp macro="" textlink="">
      <xdr:nvSpPr>
        <xdr:cNvPr id="597" name="楕円 596"/>
        <xdr:cNvSpPr/>
      </xdr:nvSpPr>
      <xdr:spPr>
        <a:xfrm>
          <a:off x="13652500" y="920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60768</xdr:rowOff>
    </xdr:from>
    <xdr:ext cx="599010" cy="259045"/>
    <xdr:sp macro="" textlink="">
      <xdr:nvSpPr>
        <xdr:cNvPr id="598" name="テキスト ボックス 597"/>
        <xdr:cNvSpPr txBox="1"/>
      </xdr:nvSpPr>
      <xdr:spPr>
        <a:xfrm>
          <a:off x="13403795" y="897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140084</xdr:rowOff>
    </xdr:from>
    <xdr:to>
      <xdr:col>67</xdr:col>
      <xdr:colOff>101600</xdr:colOff>
      <xdr:row>57</xdr:row>
      <xdr:rowOff>70234</xdr:rowOff>
    </xdr:to>
    <xdr:sp macro="" textlink="">
      <xdr:nvSpPr>
        <xdr:cNvPr id="599" name="楕円 598"/>
        <xdr:cNvSpPr/>
      </xdr:nvSpPr>
      <xdr:spPr>
        <a:xfrm>
          <a:off x="12763500" y="974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61361</xdr:rowOff>
    </xdr:from>
    <xdr:ext cx="534377" cy="259045"/>
    <xdr:sp macro="" textlink="">
      <xdr:nvSpPr>
        <xdr:cNvPr id="600" name="テキスト ボックス 599"/>
        <xdr:cNvSpPr txBox="1"/>
      </xdr:nvSpPr>
      <xdr:spPr>
        <a:xfrm>
          <a:off x="12547111" y="983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6" name="直線コネクタ 625"/>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29" name="災害復旧費最大値テキスト"/>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0" name="直線コネクタ 629"/>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139830</xdr:rowOff>
    </xdr:from>
    <xdr:to>
      <xdr:col>85</xdr:col>
      <xdr:colOff>127000</xdr:colOff>
      <xdr:row>79</xdr:row>
      <xdr:rowOff>22951</xdr:rowOff>
    </xdr:to>
    <xdr:cxnSp macro="">
      <xdr:nvCxnSpPr>
        <xdr:cNvPr id="631" name="直線コネクタ 630"/>
        <xdr:cNvCxnSpPr/>
      </xdr:nvCxnSpPr>
      <xdr:spPr>
        <a:xfrm flipV="1">
          <a:off x="15481300" y="13512930"/>
          <a:ext cx="838200" cy="5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131891</xdr:rowOff>
    </xdr:from>
    <xdr:ext cx="469744" cy="259045"/>
    <xdr:sp macro="" textlink="">
      <xdr:nvSpPr>
        <xdr:cNvPr id="632" name="災害復旧費平均値テキスト"/>
        <xdr:cNvSpPr txBox="1"/>
      </xdr:nvSpPr>
      <xdr:spPr>
        <a:xfrm>
          <a:off x="16370300" y="13504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3" name="フローチャート: 判断 632"/>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11826</xdr:rowOff>
    </xdr:from>
    <xdr:to>
      <xdr:col>81</xdr:col>
      <xdr:colOff>50800</xdr:colOff>
      <xdr:row>79</xdr:row>
      <xdr:rowOff>22951</xdr:rowOff>
    </xdr:to>
    <xdr:cxnSp macro="">
      <xdr:nvCxnSpPr>
        <xdr:cNvPr id="634" name="直線コネクタ 633"/>
        <xdr:cNvCxnSpPr/>
      </xdr:nvCxnSpPr>
      <xdr:spPr>
        <a:xfrm>
          <a:off x="14592300" y="13556376"/>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5" name="フローチャート: 判断 634"/>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99418</xdr:rowOff>
    </xdr:from>
    <xdr:ext cx="469744" cy="259045"/>
    <xdr:sp macro="" textlink="">
      <xdr:nvSpPr>
        <xdr:cNvPr id="636" name="テキスト ボックス 635"/>
        <xdr:cNvSpPr txBox="1"/>
      </xdr:nvSpPr>
      <xdr:spPr>
        <a:xfrm>
          <a:off x="15246428" y="1364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11826</xdr:rowOff>
    </xdr:from>
    <xdr:to>
      <xdr:col>76</xdr:col>
      <xdr:colOff>114300</xdr:colOff>
      <xdr:row>79</xdr:row>
      <xdr:rowOff>60637</xdr:rowOff>
    </xdr:to>
    <xdr:cxnSp macro="">
      <xdr:nvCxnSpPr>
        <xdr:cNvPr id="637" name="直線コネクタ 636"/>
        <xdr:cNvCxnSpPr/>
      </xdr:nvCxnSpPr>
      <xdr:spPr>
        <a:xfrm flipV="1">
          <a:off x="13703300" y="13556376"/>
          <a:ext cx="889000" cy="4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38" name="フローチャート: 判断 637"/>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122877</xdr:rowOff>
    </xdr:from>
    <xdr:ext cx="469744" cy="259045"/>
    <xdr:sp macro="" textlink="">
      <xdr:nvSpPr>
        <xdr:cNvPr id="639" name="テキスト ボックス 638"/>
        <xdr:cNvSpPr txBox="1"/>
      </xdr:nvSpPr>
      <xdr:spPr>
        <a:xfrm>
          <a:off x="14357428" y="136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60637</xdr:rowOff>
    </xdr:from>
    <xdr:to>
      <xdr:col>71</xdr:col>
      <xdr:colOff>177800</xdr:colOff>
      <xdr:row>79</xdr:row>
      <xdr:rowOff>98879</xdr:rowOff>
    </xdr:to>
    <xdr:cxnSp macro="">
      <xdr:nvCxnSpPr>
        <xdr:cNvPr id="640" name="直線コネクタ 639"/>
        <xdr:cNvCxnSpPr/>
      </xdr:nvCxnSpPr>
      <xdr:spPr>
        <a:xfrm flipV="1">
          <a:off x="12814300" y="13605187"/>
          <a:ext cx="889000" cy="3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1" name="フローチャート: 判断 640"/>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111675</xdr:rowOff>
    </xdr:from>
    <xdr:ext cx="469744" cy="259045"/>
    <xdr:sp macro="" textlink="">
      <xdr:nvSpPr>
        <xdr:cNvPr id="642" name="テキスト ボックス 641"/>
        <xdr:cNvSpPr txBox="1"/>
      </xdr:nvSpPr>
      <xdr:spPr>
        <a:xfrm>
          <a:off x="13468428" y="1365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3" name="フローチャート: 判断 642"/>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4" name="テキスト ボックス 643"/>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89030</xdr:rowOff>
    </xdr:from>
    <xdr:to>
      <xdr:col>85</xdr:col>
      <xdr:colOff>177800</xdr:colOff>
      <xdr:row>79</xdr:row>
      <xdr:rowOff>19180</xdr:rowOff>
    </xdr:to>
    <xdr:sp macro="" textlink="">
      <xdr:nvSpPr>
        <xdr:cNvPr id="650" name="楕円 649"/>
        <xdr:cNvSpPr/>
      </xdr:nvSpPr>
      <xdr:spPr>
        <a:xfrm>
          <a:off x="16268700" y="1346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111907</xdr:rowOff>
    </xdr:from>
    <xdr:ext cx="534377" cy="259045"/>
    <xdr:sp macro="" textlink="">
      <xdr:nvSpPr>
        <xdr:cNvPr id="651" name="災害復旧費該当値テキスト"/>
        <xdr:cNvSpPr txBox="1"/>
      </xdr:nvSpPr>
      <xdr:spPr>
        <a:xfrm>
          <a:off x="16370300" y="1331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143601</xdr:rowOff>
    </xdr:from>
    <xdr:to>
      <xdr:col>81</xdr:col>
      <xdr:colOff>101600</xdr:colOff>
      <xdr:row>79</xdr:row>
      <xdr:rowOff>73751</xdr:rowOff>
    </xdr:to>
    <xdr:sp macro="" textlink="">
      <xdr:nvSpPr>
        <xdr:cNvPr id="652" name="楕円 651"/>
        <xdr:cNvSpPr/>
      </xdr:nvSpPr>
      <xdr:spPr>
        <a:xfrm>
          <a:off x="15430500" y="1351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90278</xdr:rowOff>
    </xdr:from>
    <xdr:ext cx="469744" cy="259045"/>
    <xdr:sp macro="" textlink="">
      <xdr:nvSpPr>
        <xdr:cNvPr id="653" name="テキスト ボックス 652"/>
        <xdr:cNvSpPr txBox="1"/>
      </xdr:nvSpPr>
      <xdr:spPr>
        <a:xfrm>
          <a:off x="15246428" y="1329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132476</xdr:rowOff>
    </xdr:from>
    <xdr:to>
      <xdr:col>76</xdr:col>
      <xdr:colOff>165100</xdr:colOff>
      <xdr:row>79</xdr:row>
      <xdr:rowOff>62626</xdr:rowOff>
    </xdr:to>
    <xdr:sp macro="" textlink="">
      <xdr:nvSpPr>
        <xdr:cNvPr id="654" name="楕円 653"/>
        <xdr:cNvSpPr/>
      </xdr:nvSpPr>
      <xdr:spPr>
        <a:xfrm>
          <a:off x="14541500" y="135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79153</xdr:rowOff>
    </xdr:from>
    <xdr:ext cx="469744" cy="259045"/>
    <xdr:sp macro="" textlink="">
      <xdr:nvSpPr>
        <xdr:cNvPr id="655" name="テキスト ボックス 654"/>
        <xdr:cNvSpPr txBox="1"/>
      </xdr:nvSpPr>
      <xdr:spPr>
        <a:xfrm>
          <a:off x="14357428" y="1328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9837</xdr:rowOff>
    </xdr:from>
    <xdr:to>
      <xdr:col>72</xdr:col>
      <xdr:colOff>38100</xdr:colOff>
      <xdr:row>79</xdr:row>
      <xdr:rowOff>111437</xdr:rowOff>
    </xdr:to>
    <xdr:sp macro="" textlink="">
      <xdr:nvSpPr>
        <xdr:cNvPr id="656" name="楕円 655"/>
        <xdr:cNvSpPr/>
      </xdr:nvSpPr>
      <xdr:spPr>
        <a:xfrm>
          <a:off x="13652500" y="1355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127964</xdr:rowOff>
    </xdr:from>
    <xdr:ext cx="469744" cy="259045"/>
    <xdr:sp macro="" textlink="">
      <xdr:nvSpPr>
        <xdr:cNvPr id="657" name="テキスト ボックス 656"/>
        <xdr:cNvSpPr txBox="1"/>
      </xdr:nvSpPr>
      <xdr:spPr>
        <a:xfrm>
          <a:off x="13468428" y="13329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1" name="直線コネクタ 680"/>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2" name="公債費最小値テキスト"/>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3" name="直線コネクタ 682"/>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4" name="公債費最大値テキスト"/>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5" name="直線コネクタ 684"/>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58455</xdr:rowOff>
    </xdr:from>
    <xdr:to>
      <xdr:col>85</xdr:col>
      <xdr:colOff>127000</xdr:colOff>
      <xdr:row>96</xdr:row>
      <xdr:rowOff>111153</xdr:rowOff>
    </xdr:to>
    <xdr:cxnSp macro="">
      <xdr:nvCxnSpPr>
        <xdr:cNvPr id="686" name="直線コネクタ 685"/>
        <xdr:cNvCxnSpPr/>
      </xdr:nvCxnSpPr>
      <xdr:spPr>
        <a:xfrm>
          <a:off x="15481300" y="16517655"/>
          <a:ext cx="838200" cy="5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xdr:rowOff>
    </xdr:from>
    <xdr:ext cx="534377" cy="259045"/>
    <xdr:sp macro="" textlink="">
      <xdr:nvSpPr>
        <xdr:cNvPr id="687" name="公債費平均値テキスト"/>
        <xdr:cNvSpPr txBox="1"/>
      </xdr:nvSpPr>
      <xdr:spPr>
        <a:xfrm>
          <a:off x="16370300" y="1663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88" name="フローチャート: 判断 687"/>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58455</xdr:rowOff>
    </xdr:from>
    <xdr:to>
      <xdr:col>81</xdr:col>
      <xdr:colOff>50800</xdr:colOff>
      <xdr:row>96</xdr:row>
      <xdr:rowOff>81133</xdr:rowOff>
    </xdr:to>
    <xdr:cxnSp macro="">
      <xdr:nvCxnSpPr>
        <xdr:cNvPr id="689" name="直線コネクタ 688"/>
        <xdr:cNvCxnSpPr/>
      </xdr:nvCxnSpPr>
      <xdr:spPr>
        <a:xfrm flipV="1">
          <a:off x="14592300" y="16517655"/>
          <a:ext cx="889000" cy="2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0" name="フローチャート: 判断 689"/>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110272</xdr:rowOff>
    </xdr:from>
    <xdr:ext cx="534377" cy="259045"/>
    <xdr:sp macro="" textlink="">
      <xdr:nvSpPr>
        <xdr:cNvPr id="691" name="テキスト ボックス 690"/>
        <xdr:cNvSpPr txBox="1"/>
      </xdr:nvSpPr>
      <xdr:spPr>
        <a:xfrm>
          <a:off x="15214111"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54167</xdr:rowOff>
    </xdr:from>
    <xdr:to>
      <xdr:col>76</xdr:col>
      <xdr:colOff>114300</xdr:colOff>
      <xdr:row>96</xdr:row>
      <xdr:rowOff>81133</xdr:rowOff>
    </xdr:to>
    <xdr:cxnSp macro="">
      <xdr:nvCxnSpPr>
        <xdr:cNvPr id="692" name="直線コネクタ 691"/>
        <xdr:cNvCxnSpPr/>
      </xdr:nvCxnSpPr>
      <xdr:spPr>
        <a:xfrm>
          <a:off x="13703300" y="16513367"/>
          <a:ext cx="889000" cy="2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3" name="フローチャート: 判断 692"/>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118763</xdr:rowOff>
    </xdr:from>
    <xdr:ext cx="534377" cy="259045"/>
    <xdr:sp macro="" textlink="">
      <xdr:nvSpPr>
        <xdr:cNvPr id="694" name="テキスト ボックス 693"/>
        <xdr:cNvSpPr txBox="1"/>
      </xdr:nvSpPr>
      <xdr:spPr>
        <a:xfrm>
          <a:off x="14325111" y="167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169335</xdr:rowOff>
    </xdr:from>
    <xdr:to>
      <xdr:col>71</xdr:col>
      <xdr:colOff>177800</xdr:colOff>
      <xdr:row>96</xdr:row>
      <xdr:rowOff>54167</xdr:rowOff>
    </xdr:to>
    <xdr:cxnSp macro="">
      <xdr:nvCxnSpPr>
        <xdr:cNvPr id="695" name="直線コネクタ 694"/>
        <xdr:cNvCxnSpPr/>
      </xdr:nvCxnSpPr>
      <xdr:spPr>
        <a:xfrm>
          <a:off x="12814300" y="16457085"/>
          <a:ext cx="889000" cy="5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6" name="フローチャート: 判断 695"/>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122455</xdr:rowOff>
    </xdr:from>
    <xdr:ext cx="534377" cy="259045"/>
    <xdr:sp macro="" textlink="">
      <xdr:nvSpPr>
        <xdr:cNvPr id="697" name="テキスト ボックス 696"/>
        <xdr:cNvSpPr txBox="1"/>
      </xdr:nvSpPr>
      <xdr:spPr>
        <a:xfrm>
          <a:off x="13436111" y="167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698" name="フローチャート: 判断 697"/>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126502</xdr:rowOff>
    </xdr:from>
    <xdr:ext cx="534377" cy="259045"/>
    <xdr:sp macro="" textlink="">
      <xdr:nvSpPr>
        <xdr:cNvPr id="699" name="テキスト ボックス 698"/>
        <xdr:cNvSpPr txBox="1"/>
      </xdr:nvSpPr>
      <xdr:spPr>
        <a:xfrm>
          <a:off x="12547111" y="1675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60353</xdr:rowOff>
    </xdr:from>
    <xdr:to>
      <xdr:col>85</xdr:col>
      <xdr:colOff>177800</xdr:colOff>
      <xdr:row>96</xdr:row>
      <xdr:rowOff>161953</xdr:rowOff>
    </xdr:to>
    <xdr:sp macro="" textlink="">
      <xdr:nvSpPr>
        <xdr:cNvPr id="705" name="楕円 704"/>
        <xdr:cNvSpPr/>
      </xdr:nvSpPr>
      <xdr:spPr>
        <a:xfrm>
          <a:off x="16268700" y="1651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83230</xdr:rowOff>
    </xdr:from>
    <xdr:ext cx="534377" cy="259045"/>
    <xdr:sp macro="" textlink="">
      <xdr:nvSpPr>
        <xdr:cNvPr id="706" name="公債費該当値テキスト"/>
        <xdr:cNvSpPr txBox="1"/>
      </xdr:nvSpPr>
      <xdr:spPr>
        <a:xfrm>
          <a:off x="16370300" y="1637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7655</xdr:rowOff>
    </xdr:from>
    <xdr:to>
      <xdr:col>81</xdr:col>
      <xdr:colOff>101600</xdr:colOff>
      <xdr:row>96</xdr:row>
      <xdr:rowOff>109255</xdr:rowOff>
    </xdr:to>
    <xdr:sp macro="" textlink="">
      <xdr:nvSpPr>
        <xdr:cNvPr id="707" name="楕円 706"/>
        <xdr:cNvSpPr/>
      </xdr:nvSpPr>
      <xdr:spPr>
        <a:xfrm>
          <a:off x="15430500" y="1646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125782</xdr:rowOff>
    </xdr:from>
    <xdr:ext cx="534377" cy="259045"/>
    <xdr:sp macro="" textlink="">
      <xdr:nvSpPr>
        <xdr:cNvPr id="708" name="テキスト ボックス 707"/>
        <xdr:cNvSpPr txBox="1"/>
      </xdr:nvSpPr>
      <xdr:spPr>
        <a:xfrm>
          <a:off x="15214111" y="1624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30333</xdr:rowOff>
    </xdr:from>
    <xdr:to>
      <xdr:col>76</xdr:col>
      <xdr:colOff>165100</xdr:colOff>
      <xdr:row>96</xdr:row>
      <xdr:rowOff>131933</xdr:rowOff>
    </xdr:to>
    <xdr:sp macro="" textlink="">
      <xdr:nvSpPr>
        <xdr:cNvPr id="709" name="楕円 708"/>
        <xdr:cNvSpPr/>
      </xdr:nvSpPr>
      <xdr:spPr>
        <a:xfrm>
          <a:off x="14541500" y="164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148460</xdr:rowOff>
    </xdr:from>
    <xdr:ext cx="534377" cy="259045"/>
    <xdr:sp macro="" textlink="">
      <xdr:nvSpPr>
        <xdr:cNvPr id="710" name="テキスト ボックス 709"/>
        <xdr:cNvSpPr txBox="1"/>
      </xdr:nvSpPr>
      <xdr:spPr>
        <a:xfrm>
          <a:off x="14325111" y="1626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3367</xdr:rowOff>
    </xdr:from>
    <xdr:to>
      <xdr:col>72</xdr:col>
      <xdr:colOff>38100</xdr:colOff>
      <xdr:row>96</xdr:row>
      <xdr:rowOff>104967</xdr:rowOff>
    </xdr:to>
    <xdr:sp macro="" textlink="">
      <xdr:nvSpPr>
        <xdr:cNvPr id="711" name="楕円 710"/>
        <xdr:cNvSpPr/>
      </xdr:nvSpPr>
      <xdr:spPr>
        <a:xfrm>
          <a:off x="13652500" y="1646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121494</xdr:rowOff>
    </xdr:from>
    <xdr:ext cx="534377" cy="259045"/>
    <xdr:sp macro="" textlink="">
      <xdr:nvSpPr>
        <xdr:cNvPr id="712" name="テキスト ボックス 711"/>
        <xdr:cNvSpPr txBox="1"/>
      </xdr:nvSpPr>
      <xdr:spPr>
        <a:xfrm>
          <a:off x="13436111" y="1623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118535</xdr:rowOff>
    </xdr:from>
    <xdr:to>
      <xdr:col>67</xdr:col>
      <xdr:colOff>101600</xdr:colOff>
      <xdr:row>96</xdr:row>
      <xdr:rowOff>48685</xdr:rowOff>
    </xdr:to>
    <xdr:sp macro="" textlink="">
      <xdr:nvSpPr>
        <xdr:cNvPr id="713" name="楕円 712"/>
        <xdr:cNvSpPr/>
      </xdr:nvSpPr>
      <xdr:spPr>
        <a:xfrm>
          <a:off x="12763500" y="164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65212</xdr:rowOff>
    </xdr:from>
    <xdr:ext cx="599010" cy="259045"/>
    <xdr:sp macro="" textlink="">
      <xdr:nvSpPr>
        <xdr:cNvPr id="714" name="テキスト ボックス 713"/>
        <xdr:cNvSpPr txBox="1"/>
      </xdr:nvSpPr>
      <xdr:spPr>
        <a:xfrm>
          <a:off x="12514795" y="1618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8" name="テキスト ボックス 72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0" name="テキスト ボックス 729"/>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2" name="テキスト ボックス 731"/>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4" name="テキスト ボックス 73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6" name="直線コネクタ 735"/>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37"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39" name="諸支出金最大値テキスト"/>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0" name="直線コネクタ 739"/>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2" name="諸支出金平均値テキスト"/>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3" name="フローチャート: 判断 742"/>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5" name="フローチャート: 判断 744"/>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6" name="テキスト ボックス 745"/>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48" name="フローチャート: 判断 747"/>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49" name="テキスト ボックス 748"/>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1" name="フローチャート: 判断 750"/>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2" name="テキスト ボックス 751"/>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3" name="フローチャート: 判断 752"/>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4" name="テキスト ボックス 753"/>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1"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・民生費及び農林水産業費、公債費については、類似団体平均を大きく上回っている。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主な要因として、民生費は、主に福祉事務所による生活保護費の増額や単独事業による子育て支援のための施策など、福祉施策に重点を置いている政策を展開していることが挙げられる。農林水産業費は、地籍調査及び梨生産振興に係るもの、公債費については、町村合併に伴う合併特例債事業の元利償還が順次開始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・教育費は、前年度に新中学校建設事業が完了したことにより、前年比</a:t>
          </a:r>
          <a:r>
            <a:rPr kumimoji="1" lang="en-US" altLang="ja-JP" sz="1300">
              <a:latin typeface="ＭＳ Ｐゴシック" panose="020B0600070205080204" pitchFamily="50" charset="-128"/>
              <a:ea typeface="ＭＳ Ｐゴシック" panose="020B0600070205080204" pitchFamily="50" charset="-128"/>
            </a:rPr>
            <a:t>69.7</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・災害復旧費は平成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年度に発生した災害復旧事業を繰越したものである。</a:t>
          </a:r>
        </a:p>
        <a:p>
          <a:r>
            <a:rPr kumimoji="1" lang="ja-JP" altLang="en-US" sz="1300">
              <a:latin typeface="ＭＳ Ｐゴシック" panose="020B0600070205080204" pitchFamily="50" charset="-128"/>
              <a:ea typeface="ＭＳ Ｐゴシック" panose="020B0600070205080204" pitchFamily="50" charset="-128"/>
            </a:rPr>
            <a:t>・公債費及び公債費以外の抑制に向けた今後の取組みとしては、公債費については新発債の抑制と繰上償還の実施を行うこととし、公債費以外については事業の取捨選択や制度の見直しの徹底を図る。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令和元年度の標準財政規模は</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5,893,383</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千円（対前年度比▲</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194,546</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千円）であった。</a:t>
          </a:r>
          <a:b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実質収支は</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227,881</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千円（対前年度比</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22,555</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千円増）であり、財政調整基金積立金</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890</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千円（対前年度▲</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120</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千円）、繰上償還</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295,212</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千円（対前年度▲</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20,769</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千円）の影響により、実質単年度収支は</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127,657</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千円（対前年度</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171,309</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千円増）となった。</a:t>
          </a:r>
          <a:b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これにより、標準財政規模比が実質収支額で</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3.87</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％（対前年度</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0.38</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％増）、実質単年度収支額で</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2.17</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％（対前年度</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2.91</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％増）となった。</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ての会計において、赤字は算出されなかったが、一般会計から下水道事業等への繰出金の額が大きいことから、将来見込まれる施設更新に係る改修費や利用者数減少を見据え、料金改定の実施や更新費用の負担を平準化するよう財政健全化の実現に向けて努め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82</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83</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84</v>
      </c>
      <c r="C3" s="403"/>
      <c r="D3" s="403"/>
      <c r="E3" s="404"/>
      <c r="F3" s="404"/>
      <c r="G3" s="404"/>
      <c r="H3" s="404"/>
      <c r="I3" s="404"/>
      <c r="J3" s="404"/>
      <c r="K3" s="404"/>
      <c r="L3" s="404" t="s">
        <v>85</v>
      </c>
      <c r="M3" s="404"/>
      <c r="N3" s="404"/>
      <c r="O3" s="404"/>
      <c r="P3" s="404"/>
      <c r="Q3" s="404"/>
      <c r="R3" s="411"/>
      <c r="S3" s="411"/>
      <c r="T3" s="411"/>
      <c r="U3" s="411"/>
      <c r="V3" s="412"/>
      <c r="W3" s="386" t="s">
        <v>86</v>
      </c>
      <c r="X3" s="387"/>
      <c r="Y3" s="387"/>
      <c r="Z3" s="387"/>
      <c r="AA3" s="387"/>
      <c r="AB3" s="403"/>
      <c r="AC3" s="411" t="s">
        <v>87</v>
      </c>
      <c r="AD3" s="387"/>
      <c r="AE3" s="387"/>
      <c r="AF3" s="387"/>
      <c r="AG3" s="387"/>
      <c r="AH3" s="387"/>
      <c r="AI3" s="387"/>
      <c r="AJ3" s="387"/>
      <c r="AK3" s="387"/>
      <c r="AL3" s="388"/>
      <c r="AM3" s="386" t="s">
        <v>88</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89</v>
      </c>
      <c r="BO3" s="387"/>
      <c r="BP3" s="387"/>
      <c r="BQ3" s="387"/>
      <c r="BR3" s="387"/>
      <c r="BS3" s="387"/>
      <c r="BT3" s="387"/>
      <c r="BU3" s="388"/>
      <c r="BV3" s="386" t="s">
        <v>90</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91</v>
      </c>
      <c r="CU3" s="387"/>
      <c r="CV3" s="387"/>
      <c r="CW3" s="387"/>
      <c r="CX3" s="387"/>
      <c r="CY3" s="387"/>
      <c r="CZ3" s="387"/>
      <c r="DA3" s="388"/>
      <c r="DB3" s="386" t="s">
        <v>92</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93</v>
      </c>
      <c r="AZ4" s="390"/>
      <c r="BA4" s="390"/>
      <c r="BB4" s="390"/>
      <c r="BC4" s="390"/>
      <c r="BD4" s="390"/>
      <c r="BE4" s="390"/>
      <c r="BF4" s="390"/>
      <c r="BG4" s="390"/>
      <c r="BH4" s="390"/>
      <c r="BI4" s="390"/>
      <c r="BJ4" s="390"/>
      <c r="BK4" s="390"/>
      <c r="BL4" s="390"/>
      <c r="BM4" s="391"/>
      <c r="BN4" s="392">
        <v>10195236</v>
      </c>
      <c r="BO4" s="393"/>
      <c r="BP4" s="393"/>
      <c r="BQ4" s="393"/>
      <c r="BR4" s="393"/>
      <c r="BS4" s="393"/>
      <c r="BT4" s="393"/>
      <c r="BU4" s="394"/>
      <c r="BV4" s="392">
        <v>11759690</v>
      </c>
      <c r="BW4" s="393"/>
      <c r="BX4" s="393"/>
      <c r="BY4" s="393"/>
      <c r="BZ4" s="393"/>
      <c r="CA4" s="393"/>
      <c r="CB4" s="393"/>
      <c r="CC4" s="394"/>
      <c r="CD4" s="395" t="s">
        <v>94</v>
      </c>
      <c r="CE4" s="396"/>
      <c r="CF4" s="396"/>
      <c r="CG4" s="396"/>
      <c r="CH4" s="396"/>
      <c r="CI4" s="396"/>
      <c r="CJ4" s="396"/>
      <c r="CK4" s="396"/>
      <c r="CL4" s="396"/>
      <c r="CM4" s="396"/>
      <c r="CN4" s="396"/>
      <c r="CO4" s="396"/>
      <c r="CP4" s="396"/>
      <c r="CQ4" s="396"/>
      <c r="CR4" s="396"/>
      <c r="CS4" s="397"/>
      <c r="CT4" s="398">
        <v>3.9</v>
      </c>
      <c r="CU4" s="399"/>
      <c r="CV4" s="399"/>
      <c r="CW4" s="399"/>
      <c r="CX4" s="399"/>
      <c r="CY4" s="399"/>
      <c r="CZ4" s="399"/>
      <c r="DA4" s="400"/>
      <c r="DB4" s="398">
        <v>3.4</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95</v>
      </c>
      <c r="AN5" s="459"/>
      <c r="AO5" s="459"/>
      <c r="AP5" s="459"/>
      <c r="AQ5" s="459"/>
      <c r="AR5" s="459"/>
      <c r="AS5" s="459"/>
      <c r="AT5" s="460"/>
      <c r="AU5" s="461" t="s">
        <v>96</v>
      </c>
      <c r="AV5" s="462"/>
      <c r="AW5" s="462"/>
      <c r="AX5" s="462"/>
      <c r="AY5" s="463" t="s">
        <v>97</v>
      </c>
      <c r="AZ5" s="464"/>
      <c r="BA5" s="464"/>
      <c r="BB5" s="464"/>
      <c r="BC5" s="464"/>
      <c r="BD5" s="464"/>
      <c r="BE5" s="464"/>
      <c r="BF5" s="464"/>
      <c r="BG5" s="464"/>
      <c r="BH5" s="464"/>
      <c r="BI5" s="464"/>
      <c r="BJ5" s="464"/>
      <c r="BK5" s="464"/>
      <c r="BL5" s="464"/>
      <c r="BM5" s="465"/>
      <c r="BN5" s="429">
        <v>9926125</v>
      </c>
      <c r="BO5" s="430"/>
      <c r="BP5" s="430"/>
      <c r="BQ5" s="430"/>
      <c r="BR5" s="430"/>
      <c r="BS5" s="430"/>
      <c r="BT5" s="430"/>
      <c r="BU5" s="431"/>
      <c r="BV5" s="429">
        <v>11496688</v>
      </c>
      <c r="BW5" s="430"/>
      <c r="BX5" s="430"/>
      <c r="BY5" s="430"/>
      <c r="BZ5" s="430"/>
      <c r="CA5" s="430"/>
      <c r="CB5" s="430"/>
      <c r="CC5" s="431"/>
      <c r="CD5" s="432" t="s">
        <v>98</v>
      </c>
      <c r="CE5" s="433"/>
      <c r="CF5" s="433"/>
      <c r="CG5" s="433"/>
      <c r="CH5" s="433"/>
      <c r="CI5" s="433"/>
      <c r="CJ5" s="433"/>
      <c r="CK5" s="433"/>
      <c r="CL5" s="433"/>
      <c r="CM5" s="433"/>
      <c r="CN5" s="433"/>
      <c r="CO5" s="433"/>
      <c r="CP5" s="433"/>
      <c r="CQ5" s="433"/>
      <c r="CR5" s="433"/>
      <c r="CS5" s="434"/>
      <c r="CT5" s="426">
        <v>91.9</v>
      </c>
      <c r="CU5" s="427"/>
      <c r="CV5" s="427"/>
      <c r="CW5" s="427"/>
      <c r="CX5" s="427"/>
      <c r="CY5" s="427"/>
      <c r="CZ5" s="427"/>
      <c r="DA5" s="428"/>
      <c r="DB5" s="426">
        <v>91.6</v>
      </c>
      <c r="DC5" s="427"/>
      <c r="DD5" s="427"/>
      <c r="DE5" s="427"/>
      <c r="DF5" s="427"/>
      <c r="DG5" s="427"/>
      <c r="DH5" s="427"/>
      <c r="DI5" s="428"/>
      <c r="DJ5" s="186"/>
      <c r="DK5" s="186"/>
      <c r="DL5" s="186"/>
      <c r="DM5" s="186"/>
      <c r="DN5" s="186"/>
      <c r="DO5" s="186"/>
    </row>
    <row r="6" spans="1:119" ht="18.75" customHeight="1" x14ac:dyDescent="0.15">
      <c r="A6" s="187"/>
      <c r="B6" s="435" t="s">
        <v>99</v>
      </c>
      <c r="C6" s="436"/>
      <c r="D6" s="436"/>
      <c r="E6" s="437"/>
      <c r="F6" s="437"/>
      <c r="G6" s="437"/>
      <c r="H6" s="437"/>
      <c r="I6" s="437"/>
      <c r="J6" s="437"/>
      <c r="K6" s="437"/>
      <c r="L6" s="437" t="s">
        <v>100</v>
      </c>
      <c r="M6" s="437"/>
      <c r="N6" s="437"/>
      <c r="O6" s="437"/>
      <c r="P6" s="437"/>
      <c r="Q6" s="437"/>
      <c r="R6" s="441"/>
      <c r="S6" s="441"/>
      <c r="T6" s="441"/>
      <c r="U6" s="441"/>
      <c r="V6" s="442"/>
      <c r="W6" s="445" t="s">
        <v>101</v>
      </c>
      <c r="X6" s="446"/>
      <c r="Y6" s="446"/>
      <c r="Z6" s="446"/>
      <c r="AA6" s="446"/>
      <c r="AB6" s="436"/>
      <c r="AC6" s="449" t="s">
        <v>102</v>
      </c>
      <c r="AD6" s="450"/>
      <c r="AE6" s="450"/>
      <c r="AF6" s="450"/>
      <c r="AG6" s="450"/>
      <c r="AH6" s="450"/>
      <c r="AI6" s="450"/>
      <c r="AJ6" s="450"/>
      <c r="AK6" s="450"/>
      <c r="AL6" s="451"/>
      <c r="AM6" s="458" t="s">
        <v>103</v>
      </c>
      <c r="AN6" s="459"/>
      <c r="AO6" s="459"/>
      <c r="AP6" s="459"/>
      <c r="AQ6" s="459"/>
      <c r="AR6" s="459"/>
      <c r="AS6" s="459"/>
      <c r="AT6" s="460"/>
      <c r="AU6" s="461" t="s">
        <v>104</v>
      </c>
      <c r="AV6" s="462"/>
      <c r="AW6" s="462"/>
      <c r="AX6" s="462"/>
      <c r="AY6" s="463" t="s">
        <v>105</v>
      </c>
      <c r="AZ6" s="464"/>
      <c r="BA6" s="464"/>
      <c r="BB6" s="464"/>
      <c r="BC6" s="464"/>
      <c r="BD6" s="464"/>
      <c r="BE6" s="464"/>
      <c r="BF6" s="464"/>
      <c r="BG6" s="464"/>
      <c r="BH6" s="464"/>
      <c r="BI6" s="464"/>
      <c r="BJ6" s="464"/>
      <c r="BK6" s="464"/>
      <c r="BL6" s="464"/>
      <c r="BM6" s="465"/>
      <c r="BN6" s="429">
        <v>269111</v>
      </c>
      <c r="BO6" s="430"/>
      <c r="BP6" s="430"/>
      <c r="BQ6" s="430"/>
      <c r="BR6" s="430"/>
      <c r="BS6" s="430"/>
      <c r="BT6" s="430"/>
      <c r="BU6" s="431"/>
      <c r="BV6" s="429">
        <v>263002</v>
      </c>
      <c r="BW6" s="430"/>
      <c r="BX6" s="430"/>
      <c r="BY6" s="430"/>
      <c r="BZ6" s="430"/>
      <c r="CA6" s="430"/>
      <c r="CB6" s="430"/>
      <c r="CC6" s="431"/>
      <c r="CD6" s="432" t="s">
        <v>106</v>
      </c>
      <c r="CE6" s="433"/>
      <c r="CF6" s="433"/>
      <c r="CG6" s="433"/>
      <c r="CH6" s="433"/>
      <c r="CI6" s="433"/>
      <c r="CJ6" s="433"/>
      <c r="CK6" s="433"/>
      <c r="CL6" s="433"/>
      <c r="CM6" s="433"/>
      <c r="CN6" s="433"/>
      <c r="CO6" s="433"/>
      <c r="CP6" s="433"/>
      <c r="CQ6" s="433"/>
      <c r="CR6" s="433"/>
      <c r="CS6" s="434"/>
      <c r="CT6" s="466">
        <v>94.8</v>
      </c>
      <c r="CU6" s="467"/>
      <c r="CV6" s="467"/>
      <c r="CW6" s="467"/>
      <c r="CX6" s="467"/>
      <c r="CY6" s="467"/>
      <c r="CZ6" s="467"/>
      <c r="DA6" s="468"/>
      <c r="DB6" s="466">
        <v>95.5</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107</v>
      </c>
      <c r="AN7" s="459"/>
      <c r="AO7" s="459"/>
      <c r="AP7" s="459"/>
      <c r="AQ7" s="459"/>
      <c r="AR7" s="459"/>
      <c r="AS7" s="459"/>
      <c r="AT7" s="460"/>
      <c r="AU7" s="461" t="s">
        <v>104</v>
      </c>
      <c r="AV7" s="462"/>
      <c r="AW7" s="462"/>
      <c r="AX7" s="462"/>
      <c r="AY7" s="463" t="s">
        <v>108</v>
      </c>
      <c r="AZ7" s="464"/>
      <c r="BA7" s="464"/>
      <c r="BB7" s="464"/>
      <c r="BC7" s="464"/>
      <c r="BD7" s="464"/>
      <c r="BE7" s="464"/>
      <c r="BF7" s="464"/>
      <c r="BG7" s="464"/>
      <c r="BH7" s="464"/>
      <c r="BI7" s="464"/>
      <c r="BJ7" s="464"/>
      <c r="BK7" s="464"/>
      <c r="BL7" s="464"/>
      <c r="BM7" s="465"/>
      <c r="BN7" s="429">
        <v>41230</v>
      </c>
      <c r="BO7" s="430"/>
      <c r="BP7" s="430"/>
      <c r="BQ7" s="430"/>
      <c r="BR7" s="430"/>
      <c r="BS7" s="430"/>
      <c r="BT7" s="430"/>
      <c r="BU7" s="431"/>
      <c r="BV7" s="429">
        <v>57676</v>
      </c>
      <c r="BW7" s="430"/>
      <c r="BX7" s="430"/>
      <c r="BY7" s="430"/>
      <c r="BZ7" s="430"/>
      <c r="CA7" s="430"/>
      <c r="CB7" s="430"/>
      <c r="CC7" s="431"/>
      <c r="CD7" s="432" t="s">
        <v>109</v>
      </c>
      <c r="CE7" s="433"/>
      <c r="CF7" s="433"/>
      <c r="CG7" s="433"/>
      <c r="CH7" s="433"/>
      <c r="CI7" s="433"/>
      <c r="CJ7" s="433"/>
      <c r="CK7" s="433"/>
      <c r="CL7" s="433"/>
      <c r="CM7" s="433"/>
      <c r="CN7" s="433"/>
      <c r="CO7" s="433"/>
      <c r="CP7" s="433"/>
      <c r="CQ7" s="433"/>
      <c r="CR7" s="433"/>
      <c r="CS7" s="434"/>
      <c r="CT7" s="429">
        <v>5893383</v>
      </c>
      <c r="CU7" s="430"/>
      <c r="CV7" s="430"/>
      <c r="CW7" s="430"/>
      <c r="CX7" s="430"/>
      <c r="CY7" s="430"/>
      <c r="CZ7" s="430"/>
      <c r="DA7" s="431"/>
      <c r="DB7" s="429">
        <v>6087929</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110</v>
      </c>
      <c r="AN8" s="459"/>
      <c r="AO8" s="459"/>
      <c r="AP8" s="459"/>
      <c r="AQ8" s="459"/>
      <c r="AR8" s="459"/>
      <c r="AS8" s="459"/>
      <c r="AT8" s="460"/>
      <c r="AU8" s="461" t="s">
        <v>111</v>
      </c>
      <c r="AV8" s="462"/>
      <c r="AW8" s="462"/>
      <c r="AX8" s="462"/>
      <c r="AY8" s="463" t="s">
        <v>112</v>
      </c>
      <c r="AZ8" s="464"/>
      <c r="BA8" s="464"/>
      <c r="BB8" s="464"/>
      <c r="BC8" s="464"/>
      <c r="BD8" s="464"/>
      <c r="BE8" s="464"/>
      <c r="BF8" s="464"/>
      <c r="BG8" s="464"/>
      <c r="BH8" s="464"/>
      <c r="BI8" s="464"/>
      <c r="BJ8" s="464"/>
      <c r="BK8" s="464"/>
      <c r="BL8" s="464"/>
      <c r="BM8" s="465"/>
      <c r="BN8" s="429">
        <v>227881</v>
      </c>
      <c r="BO8" s="430"/>
      <c r="BP8" s="430"/>
      <c r="BQ8" s="430"/>
      <c r="BR8" s="430"/>
      <c r="BS8" s="430"/>
      <c r="BT8" s="430"/>
      <c r="BU8" s="431"/>
      <c r="BV8" s="429">
        <v>205326</v>
      </c>
      <c r="BW8" s="430"/>
      <c r="BX8" s="430"/>
      <c r="BY8" s="430"/>
      <c r="BZ8" s="430"/>
      <c r="CA8" s="430"/>
      <c r="CB8" s="430"/>
      <c r="CC8" s="431"/>
      <c r="CD8" s="432" t="s">
        <v>113</v>
      </c>
      <c r="CE8" s="433"/>
      <c r="CF8" s="433"/>
      <c r="CG8" s="433"/>
      <c r="CH8" s="433"/>
      <c r="CI8" s="433"/>
      <c r="CJ8" s="433"/>
      <c r="CK8" s="433"/>
      <c r="CL8" s="433"/>
      <c r="CM8" s="433"/>
      <c r="CN8" s="433"/>
      <c r="CO8" s="433"/>
      <c r="CP8" s="433"/>
      <c r="CQ8" s="433"/>
      <c r="CR8" s="433"/>
      <c r="CS8" s="434"/>
      <c r="CT8" s="469">
        <v>0.27</v>
      </c>
      <c r="CU8" s="470"/>
      <c r="CV8" s="470"/>
      <c r="CW8" s="470"/>
      <c r="CX8" s="470"/>
      <c r="CY8" s="470"/>
      <c r="CZ8" s="470"/>
      <c r="DA8" s="471"/>
      <c r="DB8" s="469">
        <v>0.27</v>
      </c>
      <c r="DC8" s="470"/>
      <c r="DD8" s="470"/>
      <c r="DE8" s="470"/>
      <c r="DF8" s="470"/>
      <c r="DG8" s="470"/>
      <c r="DH8" s="470"/>
      <c r="DI8" s="471"/>
      <c r="DJ8" s="186"/>
      <c r="DK8" s="186"/>
      <c r="DL8" s="186"/>
      <c r="DM8" s="186"/>
      <c r="DN8" s="186"/>
      <c r="DO8" s="186"/>
    </row>
    <row r="9" spans="1:119" ht="18.75" customHeight="1" thickBot="1" x14ac:dyDescent="0.2">
      <c r="A9" s="187"/>
      <c r="B9" s="423" t="s">
        <v>114</v>
      </c>
      <c r="C9" s="424"/>
      <c r="D9" s="424"/>
      <c r="E9" s="424"/>
      <c r="F9" s="424"/>
      <c r="G9" s="424"/>
      <c r="H9" s="424"/>
      <c r="I9" s="424"/>
      <c r="J9" s="424"/>
      <c r="K9" s="472"/>
      <c r="L9" s="473" t="s">
        <v>115</v>
      </c>
      <c r="M9" s="474"/>
      <c r="N9" s="474"/>
      <c r="O9" s="474"/>
      <c r="P9" s="474"/>
      <c r="Q9" s="475"/>
      <c r="R9" s="476">
        <v>16550</v>
      </c>
      <c r="S9" s="477"/>
      <c r="T9" s="477"/>
      <c r="U9" s="477"/>
      <c r="V9" s="478"/>
      <c r="W9" s="386" t="s">
        <v>116</v>
      </c>
      <c r="X9" s="387"/>
      <c r="Y9" s="387"/>
      <c r="Z9" s="387"/>
      <c r="AA9" s="387"/>
      <c r="AB9" s="387"/>
      <c r="AC9" s="387"/>
      <c r="AD9" s="387"/>
      <c r="AE9" s="387"/>
      <c r="AF9" s="387"/>
      <c r="AG9" s="387"/>
      <c r="AH9" s="387"/>
      <c r="AI9" s="387"/>
      <c r="AJ9" s="387"/>
      <c r="AK9" s="387"/>
      <c r="AL9" s="388"/>
      <c r="AM9" s="458" t="s">
        <v>117</v>
      </c>
      <c r="AN9" s="459"/>
      <c r="AO9" s="459"/>
      <c r="AP9" s="459"/>
      <c r="AQ9" s="459"/>
      <c r="AR9" s="459"/>
      <c r="AS9" s="459"/>
      <c r="AT9" s="460"/>
      <c r="AU9" s="461" t="s">
        <v>104</v>
      </c>
      <c r="AV9" s="462"/>
      <c r="AW9" s="462"/>
      <c r="AX9" s="462"/>
      <c r="AY9" s="463" t="s">
        <v>118</v>
      </c>
      <c r="AZ9" s="464"/>
      <c r="BA9" s="464"/>
      <c r="BB9" s="464"/>
      <c r="BC9" s="464"/>
      <c r="BD9" s="464"/>
      <c r="BE9" s="464"/>
      <c r="BF9" s="464"/>
      <c r="BG9" s="464"/>
      <c r="BH9" s="464"/>
      <c r="BI9" s="464"/>
      <c r="BJ9" s="464"/>
      <c r="BK9" s="464"/>
      <c r="BL9" s="464"/>
      <c r="BM9" s="465"/>
      <c r="BN9" s="429">
        <v>22555</v>
      </c>
      <c r="BO9" s="430"/>
      <c r="BP9" s="430"/>
      <c r="BQ9" s="430"/>
      <c r="BR9" s="430"/>
      <c r="BS9" s="430"/>
      <c r="BT9" s="430"/>
      <c r="BU9" s="431"/>
      <c r="BV9" s="429">
        <v>-79643</v>
      </c>
      <c r="BW9" s="430"/>
      <c r="BX9" s="430"/>
      <c r="BY9" s="430"/>
      <c r="BZ9" s="430"/>
      <c r="CA9" s="430"/>
      <c r="CB9" s="430"/>
      <c r="CC9" s="431"/>
      <c r="CD9" s="432" t="s">
        <v>119</v>
      </c>
      <c r="CE9" s="433"/>
      <c r="CF9" s="433"/>
      <c r="CG9" s="433"/>
      <c r="CH9" s="433"/>
      <c r="CI9" s="433"/>
      <c r="CJ9" s="433"/>
      <c r="CK9" s="433"/>
      <c r="CL9" s="433"/>
      <c r="CM9" s="433"/>
      <c r="CN9" s="433"/>
      <c r="CO9" s="433"/>
      <c r="CP9" s="433"/>
      <c r="CQ9" s="433"/>
      <c r="CR9" s="433"/>
      <c r="CS9" s="434"/>
      <c r="CT9" s="426">
        <v>19.8</v>
      </c>
      <c r="CU9" s="427"/>
      <c r="CV9" s="427"/>
      <c r="CW9" s="427"/>
      <c r="CX9" s="427"/>
      <c r="CY9" s="427"/>
      <c r="CZ9" s="427"/>
      <c r="DA9" s="428"/>
      <c r="DB9" s="426">
        <v>21.9</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120</v>
      </c>
      <c r="M10" s="459"/>
      <c r="N10" s="459"/>
      <c r="O10" s="459"/>
      <c r="P10" s="459"/>
      <c r="Q10" s="460"/>
      <c r="R10" s="480">
        <v>17029</v>
      </c>
      <c r="S10" s="481"/>
      <c r="T10" s="481"/>
      <c r="U10" s="481"/>
      <c r="V10" s="482"/>
      <c r="W10" s="417"/>
      <c r="X10" s="418"/>
      <c r="Y10" s="418"/>
      <c r="Z10" s="418"/>
      <c r="AA10" s="418"/>
      <c r="AB10" s="418"/>
      <c r="AC10" s="418"/>
      <c r="AD10" s="418"/>
      <c r="AE10" s="418"/>
      <c r="AF10" s="418"/>
      <c r="AG10" s="418"/>
      <c r="AH10" s="418"/>
      <c r="AI10" s="418"/>
      <c r="AJ10" s="418"/>
      <c r="AK10" s="418"/>
      <c r="AL10" s="421"/>
      <c r="AM10" s="458" t="s">
        <v>121</v>
      </c>
      <c r="AN10" s="459"/>
      <c r="AO10" s="459"/>
      <c r="AP10" s="459"/>
      <c r="AQ10" s="459"/>
      <c r="AR10" s="459"/>
      <c r="AS10" s="459"/>
      <c r="AT10" s="460"/>
      <c r="AU10" s="461" t="s">
        <v>122</v>
      </c>
      <c r="AV10" s="462"/>
      <c r="AW10" s="462"/>
      <c r="AX10" s="462"/>
      <c r="AY10" s="463" t="s">
        <v>123</v>
      </c>
      <c r="AZ10" s="464"/>
      <c r="BA10" s="464"/>
      <c r="BB10" s="464"/>
      <c r="BC10" s="464"/>
      <c r="BD10" s="464"/>
      <c r="BE10" s="464"/>
      <c r="BF10" s="464"/>
      <c r="BG10" s="464"/>
      <c r="BH10" s="464"/>
      <c r="BI10" s="464"/>
      <c r="BJ10" s="464"/>
      <c r="BK10" s="464"/>
      <c r="BL10" s="464"/>
      <c r="BM10" s="465"/>
      <c r="BN10" s="429">
        <v>890</v>
      </c>
      <c r="BO10" s="430"/>
      <c r="BP10" s="430"/>
      <c r="BQ10" s="430"/>
      <c r="BR10" s="430"/>
      <c r="BS10" s="430"/>
      <c r="BT10" s="430"/>
      <c r="BU10" s="431"/>
      <c r="BV10" s="429">
        <v>1010</v>
      </c>
      <c r="BW10" s="430"/>
      <c r="BX10" s="430"/>
      <c r="BY10" s="430"/>
      <c r="BZ10" s="430"/>
      <c r="CA10" s="430"/>
      <c r="CB10" s="430"/>
      <c r="CC10" s="431"/>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125</v>
      </c>
      <c r="M11" s="484"/>
      <c r="N11" s="484"/>
      <c r="O11" s="484"/>
      <c r="P11" s="484"/>
      <c r="Q11" s="485"/>
      <c r="R11" s="486" t="s">
        <v>126</v>
      </c>
      <c r="S11" s="487"/>
      <c r="T11" s="487"/>
      <c r="U11" s="487"/>
      <c r="V11" s="488"/>
      <c r="W11" s="417"/>
      <c r="X11" s="418"/>
      <c r="Y11" s="418"/>
      <c r="Z11" s="418"/>
      <c r="AA11" s="418"/>
      <c r="AB11" s="418"/>
      <c r="AC11" s="418"/>
      <c r="AD11" s="418"/>
      <c r="AE11" s="418"/>
      <c r="AF11" s="418"/>
      <c r="AG11" s="418"/>
      <c r="AH11" s="418"/>
      <c r="AI11" s="418"/>
      <c r="AJ11" s="418"/>
      <c r="AK11" s="418"/>
      <c r="AL11" s="421"/>
      <c r="AM11" s="458" t="s">
        <v>127</v>
      </c>
      <c r="AN11" s="459"/>
      <c r="AO11" s="459"/>
      <c r="AP11" s="459"/>
      <c r="AQ11" s="459"/>
      <c r="AR11" s="459"/>
      <c r="AS11" s="459"/>
      <c r="AT11" s="460"/>
      <c r="AU11" s="461" t="s">
        <v>104</v>
      </c>
      <c r="AV11" s="462"/>
      <c r="AW11" s="462"/>
      <c r="AX11" s="462"/>
      <c r="AY11" s="463" t="s">
        <v>128</v>
      </c>
      <c r="AZ11" s="464"/>
      <c r="BA11" s="464"/>
      <c r="BB11" s="464"/>
      <c r="BC11" s="464"/>
      <c r="BD11" s="464"/>
      <c r="BE11" s="464"/>
      <c r="BF11" s="464"/>
      <c r="BG11" s="464"/>
      <c r="BH11" s="464"/>
      <c r="BI11" s="464"/>
      <c r="BJ11" s="464"/>
      <c r="BK11" s="464"/>
      <c r="BL11" s="464"/>
      <c r="BM11" s="465"/>
      <c r="BN11" s="429">
        <v>295212</v>
      </c>
      <c r="BO11" s="430"/>
      <c r="BP11" s="430"/>
      <c r="BQ11" s="430"/>
      <c r="BR11" s="430"/>
      <c r="BS11" s="430"/>
      <c r="BT11" s="430"/>
      <c r="BU11" s="431"/>
      <c r="BV11" s="429">
        <v>315981</v>
      </c>
      <c r="BW11" s="430"/>
      <c r="BX11" s="430"/>
      <c r="BY11" s="430"/>
      <c r="BZ11" s="430"/>
      <c r="CA11" s="430"/>
      <c r="CB11" s="430"/>
      <c r="CC11" s="431"/>
      <c r="CD11" s="432" t="s">
        <v>129</v>
      </c>
      <c r="CE11" s="433"/>
      <c r="CF11" s="433"/>
      <c r="CG11" s="433"/>
      <c r="CH11" s="433"/>
      <c r="CI11" s="433"/>
      <c r="CJ11" s="433"/>
      <c r="CK11" s="433"/>
      <c r="CL11" s="433"/>
      <c r="CM11" s="433"/>
      <c r="CN11" s="433"/>
      <c r="CO11" s="433"/>
      <c r="CP11" s="433"/>
      <c r="CQ11" s="433"/>
      <c r="CR11" s="433"/>
      <c r="CS11" s="434"/>
      <c r="CT11" s="469" t="s">
        <v>130</v>
      </c>
      <c r="CU11" s="470"/>
      <c r="CV11" s="470"/>
      <c r="CW11" s="470"/>
      <c r="CX11" s="470"/>
      <c r="CY11" s="470"/>
      <c r="CZ11" s="470"/>
      <c r="DA11" s="471"/>
      <c r="DB11" s="469" t="s">
        <v>131</v>
      </c>
      <c r="DC11" s="470"/>
      <c r="DD11" s="470"/>
      <c r="DE11" s="470"/>
      <c r="DF11" s="470"/>
      <c r="DG11" s="470"/>
      <c r="DH11" s="470"/>
      <c r="DI11" s="471"/>
      <c r="DJ11" s="186"/>
      <c r="DK11" s="186"/>
      <c r="DL11" s="186"/>
      <c r="DM11" s="186"/>
      <c r="DN11" s="186"/>
      <c r="DO11" s="186"/>
    </row>
    <row r="12" spans="1:119" ht="18.75" customHeight="1" x14ac:dyDescent="0.15">
      <c r="A12" s="187"/>
      <c r="B12" s="489" t="s">
        <v>132</v>
      </c>
      <c r="C12" s="490"/>
      <c r="D12" s="490"/>
      <c r="E12" s="490"/>
      <c r="F12" s="490"/>
      <c r="G12" s="490"/>
      <c r="H12" s="490"/>
      <c r="I12" s="490"/>
      <c r="J12" s="490"/>
      <c r="K12" s="491"/>
      <c r="L12" s="498" t="s">
        <v>133</v>
      </c>
      <c r="M12" s="499"/>
      <c r="N12" s="499"/>
      <c r="O12" s="499"/>
      <c r="P12" s="499"/>
      <c r="Q12" s="500"/>
      <c r="R12" s="501">
        <v>16835</v>
      </c>
      <c r="S12" s="502"/>
      <c r="T12" s="502"/>
      <c r="U12" s="502"/>
      <c r="V12" s="503"/>
      <c r="W12" s="504" t="s">
        <v>1</v>
      </c>
      <c r="X12" s="462"/>
      <c r="Y12" s="462"/>
      <c r="Z12" s="462"/>
      <c r="AA12" s="462"/>
      <c r="AB12" s="505"/>
      <c r="AC12" s="506" t="s">
        <v>134</v>
      </c>
      <c r="AD12" s="507"/>
      <c r="AE12" s="507"/>
      <c r="AF12" s="507"/>
      <c r="AG12" s="508"/>
      <c r="AH12" s="506" t="s">
        <v>135</v>
      </c>
      <c r="AI12" s="507"/>
      <c r="AJ12" s="507"/>
      <c r="AK12" s="507"/>
      <c r="AL12" s="509"/>
      <c r="AM12" s="458" t="s">
        <v>136</v>
      </c>
      <c r="AN12" s="459"/>
      <c r="AO12" s="459"/>
      <c r="AP12" s="459"/>
      <c r="AQ12" s="459"/>
      <c r="AR12" s="459"/>
      <c r="AS12" s="459"/>
      <c r="AT12" s="460"/>
      <c r="AU12" s="461" t="s">
        <v>137</v>
      </c>
      <c r="AV12" s="462"/>
      <c r="AW12" s="462"/>
      <c r="AX12" s="462"/>
      <c r="AY12" s="463" t="s">
        <v>138</v>
      </c>
      <c r="AZ12" s="464"/>
      <c r="BA12" s="464"/>
      <c r="BB12" s="464"/>
      <c r="BC12" s="464"/>
      <c r="BD12" s="464"/>
      <c r="BE12" s="464"/>
      <c r="BF12" s="464"/>
      <c r="BG12" s="464"/>
      <c r="BH12" s="464"/>
      <c r="BI12" s="464"/>
      <c r="BJ12" s="464"/>
      <c r="BK12" s="464"/>
      <c r="BL12" s="464"/>
      <c r="BM12" s="465"/>
      <c r="BN12" s="429">
        <v>191000</v>
      </c>
      <c r="BO12" s="430"/>
      <c r="BP12" s="430"/>
      <c r="BQ12" s="430"/>
      <c r="BR12" s="430"/>
      <c r="BS12" s="430"/>
      <c r="BT12" s="430"/>
      <c r="BU12" s="431"/>
      <c r="BV12" s="429">
        <v>281000</v>
      </c>
      <c r="BW12" s="430"/>
      <c r="BX12" s="430"/>
      <c r="BY12" s="430"/>
      <c r="BZ12" s="430"/>
      <c r="CA12" s="430"/>
      <c r="CB12" s="430"/>
      <c r="CC12" s="431"/>
      <c r="CD12" s="432" t="s">
        <v>139</v>
      </c>
      <c r="CE12" s="433"/>
      <c r="CF12" s="433"/>
      <c r="CG12" s="433"/>
      <c r="CH12" s="433"/>
      <c r="CI12" s="433"/>
      <c r="CJ12" s="433"/>
      <c r="CK12" s="433"/>
      <c r="CL12" s="433"/>
      <c r="CM12" s="433"/>
      <c r="CN12" s="433"/>
      <c r="CO12" s="433"/>
      <c r="CP12" s="433"/>
      <c r="CQ12" s="433"/>
      <c r="CR12" s="433"/>
      <c r="CS12" s="434"/>
      <c r="CT12" s="469" t="s">
        <v>140</v>
      </c>
      <c r="CU12" s="470"/>
      <c r="CV12" s="470"/>
      <c r="CW12" s="470"/>
      <c r="CX12" s="470"/>
      <c r="CY12" s="470"/>
      <c r="CZ12" s="470"/>
      <c r="DA12" s="471"/>
      <c r="DB12" s="469" t="s">
        <v>131</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141</v>
      </c>
      <c r="N13" s="521"/>
      <c r="O13" s="521"/>
      <c r="P13" s="521"/>
      <c r="Q13" s="522"/>
      <c r="R13" s="513">
        <v>16732</v>
      </c>
      <c r="S13" s="514"/>
      <c r="T13" s="514"/>
      <c r="U13" s="514"/>
      <c r="V13" s="515"/>
      <c r="W13" s="445" t="s">
        <v>142</v>
      </c>
      <c r="X13" s="446"/>
      <c r="Y13" s="446"/>
      <c r="Z13" s="446"/>
      <c r="AA13" s="446"/>
      <c r="AB13" s="436"/>
      <c r="AC13" s="480">
        <v>1258</v>
      </c>
      <c r="AD13" s="481"/>
      <c r="AE13" s="481"/>
      <c r="AF13" s="481"/>
      <c r="AG13" s="523"/>
      <c r="AH13" s="480">
        <v>1465</v>
      </c>
      <c r="AI13" s="481"/>
      <c r="AJ13" s="481"/>
      <c r="AK13" s="481"/>
      <c r="AL13" s="482"/>
      <c r="AM13" s="458" t="s">
        <v>143</v>
      </c>
      <c r="AN13" s="459"/>
      <c r="AO13" s="459"/>
      <c r="AP13" s="459"/>
      <c r="AQ13" s="459"/>
      <c r="AR13" s="459"/>
      <c r="AS13" s="459"/>
      <c r="AT13" s="460"/>
      <c r="AU13" s="461" t="s">
        <v>137</v>
      </c>
      <c r="AV13" s="462"/>
      <c r="AW13" s="462"/>
      <c r="AX13" s="462"/>
      <c r="AY13" s="463" t="s">
        <v>144</v>
      </c>
      <c r="AZ13" s="464"/>
      <c r="BA13" s="464"/>
      <c r="BB13" s="464"/>
      <c r="BC13" s="464"/>
      <c r="BD13" s="464"/>
      <c r="BE13" s="464"/>
      <c r="BF13" s="464"/>
      <c r="BG13" s="464"/>
      <c r="BH13" s="464"/>
      <c r="BI13" s="464"/>
      <c r="BJ13" s="464"/>
      <c r="BK13" s="464"/>
      <c r="BL13" s="464"/>
      <c r="BM13" s="465"/>
      <c r="BN13" s="429">
        <v>127657</v>
      </c>
      <c r="BO13" s="430"/>
      <c r="BP13" s="430"/>
      <c r="BQ13" s="430"/>
      <c r="BR13" s="430"/>
      <c r="BS13" s="430"/>
      <c r="BT13" s="430"/>
      <c r="BU13" s="431"/>
      <c r="BV13" s="429">
        <v>-43652</v>
      </c>
      <c r="BW13" s="430"/>
      <c r="BX13" s="430"/>
      <c r="BY13" s="430"/>
      <c r="BZ13" s="430"/>
      <c r="CA13" s="430"/>
      <c r="CB13" s="430"/>
      <c r="CC13" s="431"/>
      <c r="CD13" s="432" t="s">
        <v>145</v>
      </c>
      <c r="CE13" s="433"/>
      <c r="CF13" s="433"/>
      <c r="CG13" s="433"/>
      <c r="CH13" s="433"/>
      <c r="CI13" s="433"/>
      <c r="CJ13" s="433"/>
      <c r="CK13" s="433"/>
      <c r="CL13" s="433"/>
      <c r="CM13" s="433"/>
      <c r="CN13" s="433"/>
      <c r="CO13" s="433"/>
      <c r="CP13" s="433"/>
      <c r="CQ13" s="433"/>
      <c r="CR13" s="433"/>
      <c r="CS13" s="434"/>
      <c r="CT13" s="426">
        <v>11.4</v>
      </c>
      <c r="CU13" s="427"/>
      <c r="CV13" s="427"/>
      <c r="CW13" s="427"/>
      <c r="CX13" s="427"/>
      <c r="CY13" s="427"/>
      <c r="CZ13" s="427"/>
      <c r="DA13" s="428"/>
      <c r="DB13" s="426">
        <v>13.3</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146</v>
      </c>
      <c r="M14" s="511"/>
      <c r="N14" s="511"/>
      <c r="O14" s="511"/>
      <c r="P14" s="511"/>
      <c r="Q14" s="512"/>
      <c r="R14" s="513">
        <v>16982</v>
      </c>
      <c r="S14" s="514"/>
      <c r="T14" s="514"/>
      <c r="U14" s="514"/>
      <c r="V14" s="515"/>
      <c r="W14" s="419"/>
      <c r="X14" s="420"/>
      <c r="Y14" s="420"/>
      <c r="Z14" s="420"/>
      <c r="AA14" s="420"/>
      <c r="AB14" s="409"/>
      <c r="AC14" s="516">
        <v>14.7</v>
      </c>
      <c r="AD14" s="517"/>
      <c r="AE14" s="517"/>
      <c r="AF14" s="517"/>
      <c r="AG14" s="518"/>
      <c r="AH14" s="516">
        <v>17</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147</v>
      </c>
      <c r="CE14" s="525"/>
      <c r="CF14" s="525"/>
      <c r="CG14" s="525"/>
      <c r="CH14" s="525"/>
      <c r="CI14" s="525"/>
      <c r="CJ14" s="525"/>
      <c r="CK14" s="525"/>
      <c r="CL14" s="525"/>
      <c r="CM14" s="525"/>
      <c r="CN14" s="525"/>
      <c r="CO14" s="525"/>
      <c r="CP14" s="525"/>
      <c r="CQ14" s="525"/>
      <c r="CR14" s="525"/>
      <c r="CS14" s="526"/>
      <c r="CT14" s="527">
        <v>27.9</v>
      </c>
      <c r="CU14" s="528"/>
      <c r="CV14" s="528"/>
      <c r="CW14" s="528"/>
      <c r="CX14" s="528"/>
      <c r="CY14" s="528"/>
      <c r="CZ14" s="528"/>
      <c r="DA14" s="529"/>
      <c r="DB14" s="527">
        <v>28</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141</v>
      </c>
      <c r="N15" s="521"/>
      <c r="O15" s="521"/>
      <c r="P15" s="521"/>
      <c r="Q15" s="522"/>
      <c r="R15" s="513">
        <v>16890</v>
      </c>
      <c r="S15" s="514"/>
      <c r="T15" s="514"/>
      <c r="U15" s="514"/>
      <c r="V15" s="515"/>
      <c r="W15" s="445" t="s">
        <v>148</v>
      </c>
      <c r="X15" s="446"/>
      <c r="Y15" s="446"/>
      <c r="Z15" s="446"/>
      <c r="AA15" s="446"/>
      <c r="AB15" s="436"/>
      <c r="AC15" s="480">
        <v>1786</v>
      </c>
      <c r="AD15" s="481"/>
      <c r="AE15" s="481"/>
      <c r="AF15" s="481"/>
      <c r="AG15" s="523"/>
      <c r="AH15" s="480">
        <v>1821</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1455701</v>
      </c>
      <c r="BO15" s="393"/>
      <c r="BP15" s="393"/>
      <c r="BQ15" s="393"/>
      <c r="BR15" s="393"/>
      <c r="BS15" s="393"/>
      <c r="BT15" s="393"/>
      <c r="BU15" s="394"/>
      <c r="BV15" s="392">
        <v>1450627</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20.9</v>
      </c>
      <c r="AD16" s="517"/>
      <c r="AE16" s="517"/>
      <c r="AF16" s="517"/>
      <c r="AG16" s="518"/>
      <c r="AH16" s="516">
        <v>21.1</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5290506</v>
      </c>
      <c r="BO16" s="430"/>
      <c r="BP16" s="430"/>
      <c r="BQ16" s="430"/>
      <c r="BR16" s="430"/>
      <c r="BS16" s="430"/>
      <c r="BT16" s="430"/>
      <c r="BU16" s="431"/>
      <c r="BV16" s="429">
        <v>5306280</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154</v>
      </c>
      <c r="N17" s="537"/>
      <c r="O17" s="537"/>
      <c r="P17" s="537"/>
      <c r="Q17" s="538"/>
      <c r="R17" s="533" t="s">
        <v>152</v>
      </c>
      <c r="S17" s="534"/>
      <c r="T17" s="534"/>
      <c r="U17" s="534"/>
      <c r="V17" s="535"/>
      <c r="W17" s="445" t="s">
        <v>155</v>
      </c>
      <c r="X17" s="446"/>
      <c r="Y17" s="446"/>
      <c r="Z17" s="446"/>
      <c r="AA17" s="446"/>
      <c r="AB17" s="436"/>
      <c r="AC17" s="480">
        <v>5491</v>
      </c>
      <c r="AD17" s="481"/>
      <c r="AE17" s="481"/>
      <c r="AF17" s="481"/>
      <c r="AG17" s="523"/>
      <c r="AH17" s="480">
        <v>5335</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1822425</v>
      </c>
      <c r="BO17" s="430"/>
      <c r="BP17" s="430"/>
      <c r="BQ17" s="430"/>
      <c r="BR17" s="430"/>
      <c r="BS17" s="430"/>
      <c r="BT17" s="430"/>
      <c r="BU17" s="431"/>
      <c r="BV17" s="429">
        <v>1816017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157</v>
      </c>
      <c r="C18" s="472"/>
      <c r="D18" s="472"/>
      <c r="E18" s="544"/>
      <c r="F18" s="544"/>
      <c r="G18" s="544"/>
      <c r="H18" s="544"/>
      <c r="I18" s="544"/>
      <c r="J18" s="544"/>
      <c r="K18" s="544"/>
      <c r="L18" s="545">
        <v>77.94</v>
      </c>
      <c r="M18" s="545"/>
      <c r="N18" s="545"/>
      <c r="O18" s="545"/>
      <c r="P18" s="545"/>
      <c r="Q18" s="545"/>
      <c r="R18" s="546"/>
      <c r="S18" s="546"/>
      <c r="T18" s="546"/>
      <c r="U18" s="546"/>
      <c r="V18" s="547"/>
      <c r="W18" s="447"/>
      <c r="X18" s="448"/>
      <c r="Y18" s="448"/>
      <c r="Z18" s="448"/>
      <c r="AA18" s="448"/>
      <c r="AB18" s="439"/>
      <c r="AC18" s="548">
        <v>64.3</v>
      </c>
      <c r="AD18" s="549"/>
      <c r="AE18" s="549"/>
      <c r="AF18" s="549"/>
      <c r="AG18" s="550"/>
      <c r="AH18" s="548">
        <v>61.9</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5492342</v>
      </c>
      <c r="BO18" s="430"/>
      <c r="BP18" s="430"/>
      <c r="BQ18" s="430"/>
      <c r="BR18" s="430"/>
      <c r="BS18" s="430"/>
      <c r="BT18" s="430"/>
      <c r="BU18" s="431"/>
      <c r="BV18" s="429">
        <v>5622780</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159</v>
      </c>
      <c r="C19" s="472"/>
      <c r="D19" s="472"/>
      <c r="E19" s="544"/>
      <c r="F19" s="544"/>
      <c r="G19" s="544"/>
      <c r="H19" s="544"/>
      <c r="I19" s="544"/>
      <c r="J19" s="544"/>
      <c r="K19" s="544"/>
      <c r="L19" s="552">
        <v>212</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6870182</v>
      </c>
      <c r="BO19" s="430"/>
      <c r="BP19" s="430"/>
      <c r="BQ19" s="430"/>
      <c r="BR19" s="430"/>
      <c r="BS19" s="430"/>
      <c r="BT19" s="430"/>
      <c r="BU19" s="431"/>
      <c r="BV19" s="429">
        <v>7158879</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161</v>
      </c>
      <c r="C20" s="472"/>
      <c r="D20" s="472"/>
      <c r="E20" s="544"/>
      <c r="F20" s="544"/>
      <c r="G20" s="544"/>
      <c r="H20" s="544"/>
      <c r="I20" s="544"/>
      <c r="J20" s="544"/>
      <c r="K20" s="544"/>
      <c r="L20" s="552">
        <v>5482</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12638318</v>
      </c>
      <c r="BO23" s="430"/>
      <c r="BP23" s="430"/>
      <c r="BQ23" s="430"/>
      <c r="BR23" s="430"/>
      <c r="BS23" s="430"/>
      <c r="BT23" s="430"/>
      <c r="BU23" s="431"/>
      <c r="BV23" s="429">
        <v>13025807</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170</v>
      </c>
      <c r="F24" s="459"/>
      <c r="G24" s="459"/>
      <c r="H24" s="459"/>
      <c r="I24" s="459"/>
      <c r="J24" s="459"/>
      <c r="K24" s="460"/>
      <c r="L24" s="480">
        <v>1</v>
      </c>
      <c r="M24" s="481"/>
      <c r="N24" s="481"/>
      <c r="O24" s="481"/>
      <c r="P24" s="523"/>
      <c r="Q24" s="480">
        <v>8270</v>
      </c>
      <c r="R24" s="481"/>
      <c r="S24" s="481"/>
      <c r="T24" s="481"/>
      <c r="U24" s="481"/>
      <c r="V24" s="523"/>
      <c r="W24" s="582"/>
      <c r="X24" s="570"/>
      <c r="Y24" s="571"/>
      <c r="Z24" s="479" t="s">
        <v>171</v>
      </c>
      <c r="AA24" s="459"/>
      <c r="AB24" s="459"/>
      <c r="AC24" s="459"/>
      <c r="AD24" s="459"/>
      <c r="AE24" s="459"/>
      <c r="AF24" s="459"/>
      <c r="AG24" s="460"/>
      <c r="AH24" s="480">
        <v>175</v>
      </c>
      <c r="AI24" s="481"/>
      <c r="AJ24" s="481"/>
      <c r="AK24" s="481"/>
      <c r="AL24" s="523"/>
      <c r="AM24" s="480">
        <v>502250</v>
      </c>
      <c r="AN24" s="481"/>
      <c r="AO24" s="481"/>
      <c r="AP24" s="481"/>
      <c r="AQ24" s="481"/>
      <c r="AR24" s="523"/>
      <c r="AS24" s="480">
        <v>2870</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11847708</v>
      </c>
      <c r="BO24" s="430"/>
      <c r="BP24" s="430"/>
      <c r="BQ24" s="430"/>
      <c r="BR24" s="430"/>
      <c r="BS24" s="430"/>
      <c r="BT24" s="430"/>
      <c r="BU24" s="431"/>
      <c r="BV24" s="429">
        <v>11978711</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173</v>
      </c>
      <c r="F25" s="459"/>
      <c r="G25" s="459"/>
      <c r="H25" s="459"/>
      <c r="I25" s="459"/>
      <c r="J25" s="459"/>
      <c r="K25" s="460"/>
      <c r="L25" s="480">
        <v>1</v>
      </c>
      <c r="M25" s="481"/>
      <c r="N25" s="481"/>
      <c r="O25" s="481"/>
      <c r="P25" s="523"/>
      <c r="Q25" s="480">
        <v>6620</v>
      </c>
      <c r="R25" s="481"/>
      <c r="S25" s="481"/>
      <c r="T25" s="481"/>
      <c r="U25" s="481"/>
      <c r="V25" s="523"/>
      <c r="W25" s="582"/>
      <c r="X25" s="570"/>
      <c r="Y25" s="571"/>
      <c r="Z25" s="479" t="s">
        <v>174</v>
      </c>
      <c r="AA25" s="459"/>
      <c r="AB25" s="459"/>
      <c r="AC25" s="459"/>
      <c r="AD25" s="459"/>
      <c r="AE25" s="459"/>
      <c r="AF25" s="459"/>
      <c r="AG25" s="460"/>
      <c r="AH25" s="480" t="s">
        <v>175</v>
      </c>
      <c r="AI25" s="481"/>
      <c r="AJ25" s="481"/>
      <c r="AK25" s="481"/>
      <c r="AL25" s="523"/>
      <c r="AM25" s="480" t="s">
        <v>176</v>
      </c>
      <c r="AN25" s="481"/>
      <c r="AO25" s="481"/>
      <c r="AP25" s="481"/>
      <c r="AQ25" s="481"/>
      <c r="AR25" s="523"/>
      <c r="AS25" s="480" t="s">
        <v>176</v>
      </c>
      <c r="AT25" s="481"/>
      <c r="AU25" s="481"/>
      <c r="AV25" s="481"/>
      <c r="AW25" s="481"/>
      <c r="AX25" s="482"/>
      <c r="AY25" s="389" t="s">
        <v>177</v>
      </c>
      <c r="AZ25" s="390"/>
      <c r="BA25" s="390"/>
      <c r="BB25" s="390"/>
      <c r="BC25" s="390"/>
      <c r="BD25" s="390"/>
      <c r="BE25" s="390"/>
      <c r="BF25" s="390"/>
      <c r="BG25" s="390"/>
      <c r="BH25" s="390"/>
      <c r="BI25" s="390"/>
      <c r="BJ25" s="390"/>
      <c r="BK25" s="390"/>
      <c r="BL25" s="390"/>
      <c r="BM25" s="391"/>
      <c r="BN25" s="392">
        <v>21600</v>
      </c>
      <c r="BO25" s="393"/>
      <c r="BP25" s="393"/>
      <c r="BQ25" s="393"/>
      <c r="BR25" s="393"/>
      <c r="BS25" s="393"/>
      <c r="BT25" s="393"/>
      <c r="BU25" s="394"/>
      <c r="BV25" s="392">
        <v>166009</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178</v>
      </c>
      <c r="F26" s="459"/>
      <c r="G26" s="459"/>
      <c r="H26" s="459"/>
      <c r="I26" s="459"/>
      <c r="J26" s="459"/>
      <c r="K26" s="460"/>
      <c r="L26" s="480">
        <v>1</v>
      </c>
      <c r="M26" s="481"/>
      <c r="N26" s="481"/>
      <c r="O26" s="481"/>
      <c r="P26" s="523"/>
      <c r="Q26" s="480">
        <v>6210</v>
      </c>
      <c r="R26" s="481"/>
      <c r="S26" s="481"/>
      <c r="T26" s="481"/>
      <c r="U26" s="481"/>
      <c r="V26" s="523"/>
      <c r="W26" s="582"/>
      <c r="X26" s="570"/>
      <c r="Y26" s="571"/>
      <c r="Z26" s="479" t="s">
        <v>179</v>
      </c>
      <c r="AA26" s="592"/>
      <c r="AB26" s="592"/>
      <c r="AC26" s="592"/>
      <c r="AD26" s="592"/>
      <c r="AE26" s="592"/>
      <c r="AF26" s="592"/>
      <c r="AG26" s="593"/>
      <c r="AH26" s="480">
        <v>6</v>
      </c>
      <c r="AI26" s="481"/>
      <c r="AJ26" s="481"/>
      <c r="AK26" s="481"/>
      <c r="AL26" s="523"/>
      <c r="AM26" s="480">
        <v>16512</v>
      </c>
      <c r="AN26" s="481"/>
      <c r="AO26" s="481"/>
      <c r="AP26" s="481"/>
      <c r="AQ26" s="481"/>
      <c r="AR26" s="523"/>
      <c r="AS26" s="480">
        <v>2752</v>
      </c>
      <c r="AT26" s="481"/>
      <c r="AU26" s="481"/>
      <c r="AV26" s="481"/>
      <c r="AW26" s="481"/>
      <c r="AX26" s="482"/>
      <c r="AY26" s="432" t="s">
        <v>180</v>
      </c>
      <c r="AZ26" s="433"/>
      <c r="BA26" s="433"/>
      <c r="BB26" s="433"/>
      <c r="BC26" s="433"/>
      <c r="BD26" s="433"/>
      <c r="BE26" s="433"/>
      <c r="BF26" s="433"/>
      <c r="BG26" s="433"/>
      <c r="BH26" s="433"/>
      <c r="BI26" s="433"/>
      <c r="BJ26" s="433"/>
      <c r="BK26" s="433"/>
      <c r="BL26" s="433"/>
      <c r="BM26" s="434"/>
      <c r="BN26" s="429" t="s">
        <v>176</v>
      </c>
      <c r="BO26" s="430"/>
      <c r="BP26" s="430"/>
      <c r="BQ26" s="430"/>
      <c r="BR26" s="430"/>
      <c r="BS26" s="430"/>
      <c r="BT26" s="430"/>
      <c r="BU26" s="431"/>
      <c r="BV26" s="429" t="s">
        <v>176</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181</v>
      </c>
      <c r="F27" s="459"/>
      <c r="G27" s="459"/>
      <c r="H27" s="459"/>
      <c r="I27" s="459"/>
      <c r="J27" s="459"/>
      <c r="K27" s="460"/>
      <c r="L27" s="480">
        <v>1</v>
      </c>
      <c r="M27" s="481"/>
      <c r="N27" s="481"/>
      <c r="O27" s="481"/>
      <c r="P27" s="523"/>
      <c r="Q27" s="480">
        <v>3310</v>
      </c>
      <c r="R27" s="481"/>
      <c r="S27" s="481"/>
      <c r="T27" s="481"/>
      <c r="U27" s="481"/>
      <c r="V27" s="523"/>
      <c r="W27" s="582"/>
      <c r="X27" s="570"/>
      <c r="Y27" s="571"/>
      <c r="Z27" s="479" t="s">
        <v>182</v>
      </c>
      <c r="AA27" s="459"/>
      <c r="AB27" s="459"/>
      <c r="AC27" s="459"/>
      <c r="AD27" s="459"/>
      <c r="AE27" s="459"/>
      <c r="AF27" s="459"/>
      <c r="AG27" s="460"/>
      <c r="AH27" s="480">
        <v>2</v>
      </c>
      <c r="AI27" s="481"/>
      <c r="AJ27" s="481"/>
      <c r="AK27" s="481"/>
      <c r="AL27" s="523"/>
      <c r="AM27" s="480" t="s">
        <v>183</v>
      </c>
      <c r="AN27" s="481"/>
      <c r="AO27" s="481"/>
      <c r="AP27" s="481"/>
      <c r="AQ27" s="481"/>
      <c r="AR27" s="523"/>
      <c r="AS27" s="480" t="s">
        <v>183</v>
      </c>
      <c r="AT27" s="481"/>
      <c r="AU27" s="481"/>
      <c r="AV27" s="481"/>
      <c r="AW27" s="481"/>
      <c r="AX27" s="482"/>
      <c r="AY27" s="524" t="s">
        <v>184</v>
      </c>
      <c r="AZ27" s="525"/>
      <c r="BA27" s="525"/>
      <c r="BB27" s="525"/>
      <c r="BC27" s="525"/>
      <c r="BD27" s="525"/>
      <c r="BE27" s="525"/>
      <c r="BF27" s="525"/>
      <c r="BG27" s="525"/>
      <c r="BH27" s="525"/>
      <c r="BI27" s="525"/>
      <c r="BJ27" s="525"/>
      <c r="BK27" s="525"/>
      <c r="BL27" s="525"/>
      <c r="BM27" s="526"/>
      <c r="BN27" s="605">
        <v>224740</v>
      </c>
      <c r="BO27" s="606"/>
      <c r="BP27" s="606"/>
      <c r="BQ27" s="606"/>
      <c r="BR27" s="606"/>
      <c r="BS27" s="606"/>
      <c r="BT27" s="606"/>
      <c r="BU27" s="607"/>
      <c r="BV27" s="605">
        <v>224727</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185</v>
      </c>
      <c r="F28" s="459"/>
      <c r="G28" s="459"/>
      <c r="H28" s="459"/>
      <c r="I28" s="459"/>
      <c r="J28" s="459"/>
      <c r="K28" s="460"/>
      <c r="L28" s="480">
        <v>1</v>
      </c>
      <c r="M28" s="481"/>
      <c r="N28" s="481"/>
      <c r="O28" s="481"/>
      <c r="P28" s="523"/>
      <c r="Q28" s="480">
        <v>2400</v>
      </c>
      <c r="R28" s="481"/>
      <c r="S28" s="481"/>
      <c r="T28" s="481"/>
      <c r="U28" s="481"/>
      <c r="V28" s="523"/>
      <c r="W28" s="582"/>
      <c r="X28" s="570"/>
      <c r="Y28" s="571"/>
      <c r="Z28" s="479" t="s">
        <v>186</v>
      </c>
      <c r="AA28" s="459"/>
      <c r="AB28" s="459"/>
      <c r="AC28" s="459"/>
      <c r="AD28" s="459"/>
      <c r="AE28" s="459"/>
      <c r="AF28" s="459"/>
      <c r="AG28" s="460"/>
      <c r="AH28" s="480" t="s">
        <v>176</v>
      </c>
      <c r="AI28" s="481"/>
      <c r="AJ28" s="481"/>
      <c r="AK28" s="481"/>
      <c r="AL28" s="523"/>
      <c r="AM28" s="480" t="s">
        <v>176</v>
      </c>
      <c r="AN28" s="481"/>
      <c r="AO28" s="481"/>
      <c r="AP28" s="481"/>
      <c r="AQ28" s="481"/>
      <c r="AR28" s="523"/>
      <c r="AS28" s="480" t="s">
        <v>176</v>
      </c>
      <c r="AT28" s="481"/>
      <c r="AU28" s="481"/>
      <c r="AV28" s="481"/>
      <c r="AW28" s="481"/>
      <c r="AX28" s="482"/>
      <c r="AY28" s="608" t="s">
        <v>187</v>
      </c>
      <c r="AZ28" s="609"/>
      <c r="BA28" s="609"/>
      <c r="BB28" s="610"/>
      <c r="BC28" s="389" t="s">
        <v>48</v>
      </c>
      <c r="BD28" s="390"/>
      <c r="BE28" s="390"/>
      <c r="BF28" s="390"/>
      <c r="BG28" s="390"/>
      <c r="BH28" s="390"/>
      <c r="BI28" s="390"/>
      <c r="BJ28" s="390"/>
      <c r="BK28" s="390"/>
      <c r="BL28" s="390"/>
      <c r="BM28" s="391"/>
      <c r="BN28" s="392">
        <v>2390740</v>
      </c>
      <c r="BO28" s="393"/>
      <c r="BP28" s="393"/>
      <c r="BQ28" s="393"/>
      <c r="BR28" s="393"/>
      <c r="BS28" s="393"/>
      <c r="BT28" s="393"/>
      <c r="BU28" s="394"/>
      <c r="BV28" s="392">
        <v>2580850</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188</v>
      </c>
      <c r="F29" s="459"/>
      <c r="G29" s="459"/>
      <c r="H29" s="459"/>
      <c r="I29" s="459"/>
      <c r="J29" s="459"/>
      <c r="K29" s="460"/>
      <c r="L29" s="480">
        <v>10</v>
      </c>
      <c r="M29" s="481"/>
      <c r="N29" s="481"/>
      <c r="O29" s="481"/>
      <c r="P29" s="523"/>
      <c r="Q29" s="480">
        <v>2240</v>
      </c>
      <c r="R29" s="481"/>
      <c r="S29" s="481"/>
      <c r="T29" s="481"/>
      <c r="U29" s="481"/>
      <c r="V29" s="523"/>
      <c r="W29" s="583"/>
      <c r="X29" s="584"/>
      <c r="Y29" s="585"/>
      <c r="Z29" s="479" t="s">
        <v>189</v>
      </c>
      <c r="AA29" s="459"/>
      <c r="AB29" s="459"/>
      <c r="AC29" s="459"/>
      <c r="AD29" s="459"/>
      <c r="AE29" s="459"/>
      <c r="AF29" s="459"/>
      <c r="AG29" s="460"/>
      <c r="AH29" s="480">
        <v>177</v>
      </c>
      <c r="AI29" s="481"/>
      <c r="AJ29" s="481"/>
      <c r="AK29" s="481"/>
      <c r="AL29" s="523"/>
      <c r="AM29" s="480">
        <v>509830</v>
      </c>
      <c r="AN29" s="481"/>
      <c r="AO29" s="481"/>
      <c r="AP29" s="481"/>
      <c r="AQ29" s="481"/>
      <c r="AR29" s="523"/>
      <c r="AS29" s="480">
        <v>2880</v>
      </c>
      <c r="AT29" s="481"/>
      <c r="AU29" s="481"/>
      <c r="AV29" s="481"/>
      <c r="AW29" s="481"/>
      <c r="AX29" s="482"/>
      <c r="AY29" s="611"/>
      <c r="AZ29" s="612"/>
      <c r="BA29" s="612"/>
      <c r="BB29" s="613"/>
      <c r="BC29" s="463" t="s">
        <v>190</v>
      </c>
      <c r="BD29" s="464"/>
      <c r="BE29" s="464"/>
      <c r="BF29" s="464"/>
      <c r="BG29" s="464"/>
      <c r="BH29" s="464"/>
      <c r="BI29" s="464"/>
      <c r="BJ29" s="464"/>
      <c r="BK29" s="464"/>
      <c r="BL29" s="464"/>
      <c r="BM29" s="465"/>
      <c r="BN29" s="429">
        <v>1056367</v>
      </c>
      <c r="BO29" s="430"/>
      <c r="BP29" s="430"/>
      <c r="BQ29" s="430"/>
      <c r="BR29" s="430"/>
      <c r="BS29" s="430"/>
      <c r="BT29" s="430"/>
      <c r="BU29" s="431"/>
      <c r="BV29" s="429">
        <v>1148253</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191</v>
      </c>
      <c r="X30" s="590"/>
      <c r="Y30" s="590"/>
      <c r="Z30" s="590"/>
      <c r="AA30" s="590"/>
      <c r="AB30" s="590"/>
      <c r="AC30" s="590"/>
      <c r="AD30" s="590"/>
      <c r="AE30" s="590"/>
      <c r="AF30" s="590"/>
      <c r="AG30" s="591"/>
      <c r="AH30" s="548">
        <v>92.5</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2261871</v>
      </c>
      <c r="BO30" s="606"/>
      <c r="BP30" s="606"/>
      <c r="BQ30" s="606"/>
      <c r="BR30" s="606"/>
      <c r="BS30" s="606"/>
      <c r="BT30" s="606"/>
      <c r="BU30" s="607"/>
      <c r="BV30" s="605">
        <v>2159727</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198</v>
      </c>
      <c r="D33" s="453"/>
      <c r="E33" s="418" t="s">
        <v>199</v>
      </c>
      <c r="F33" s="418"/>
      <c r="G33" s="418"/>
      <c r="H33" s="418"/>
      <c r="I33" s="418"/>
      <c r="J33" s="418"/>
      <c r="K33" s="418"/>
      <c r="L33" s="418"/>
      <c r="M33" s="418"/>
      <c r="N33" s="418"/>
      <c r="O33" s="418"/>
      <c r="P33" s="418"/>
      <c r="Q33" s="418"/>
      <c r="R33" s="418"/>
      <c r="S33" s="418"/>
      <c r="T33" s="216"/>
      <c r="U33" s="453" t="s">
        <v>198</v>
      </c>
      <c r="V33" s="453"/>
      <c r="W33" s="418" t="s">
        <v>199</v>
      </c>
      <c r="X33" s="418"/>
      <c r="Y33" s="418"/>
      <c r="Z33" s="418"/>
      <c r="AA33" s="418"/>
      <c r="AB33" s="418"/>
      <c r="AC33" s="418"/>
      <c r="AD33" s="418"/>
      <c r="AE33" s="418"/>
      <c r="AF33" s="418"/>
      <c r="AG33" s="418"/>
      <c r="AH33" s="418"/>
      <c r="AI33" s="418"/>
      <c r="AJ33" s="418"/>
      <c r="AK33" s="418"/>
      <c r="AL33" s="216"/>
      <c r="AM33" s="453" t="s">
        <v>200</v>
      </c>
      <c r="AN33" s="453"/>
      <c r="AO33" s="418" t="s">
        <v>199</v>
      </c>
      <c r="AP33" s="418"/>
      <c r="AQ33" s="418"/>
      <c r="AR33" s="418"/>
      <c r="AS33" s="418"/>
      <c r="AT33" s="418"/>
      <c r="AU33" s="418"/>
      <c r="AV33" s="418"/>
      <c r="AW33" s="418"/>
      <c r="AX33" s="418"/>
      <c r="AY33" s="418"/>
      <c r="AZ33" s="418"/>
      <c r="BA33" s="418"/>
      <c r="BB33" s="418"/>
      <c r="BC33" s="418"/>
      <c r="BD33" s="217"/>
      <c r="BE33" s="418" t="s">
        <v>201</v>
      </c>
      <c r="BF33" s="418"/>
      <c r="BG33" s="418" t="s">
        <v>202</v>
      </c>
      <c r="BH33" s="418"/>
      <c r="BI33" s="418"/>
      <c r="BJ33" s="418"/>
      <c r="BK33" s="418"/>
      <c r="BL33" s="418"/>
      <c r="BM33" s="418"/>
      <c r="BN33" s="418"/>
      <c r="BO33" s="418"/>
      <c r="BP33" s="418"/>
      <c r="BQ33" s="418"/>
      <c r="BR33" s="418"/>
      <c r="BS33" s="418"/>
      <c r="BT33" s="418"/>
      <c r="BU33" s="418"/>
      <c r="BV33" s="217"/>
      <c r="BW33" s="453" t="s">
        <v>201</v>
      </c>
      <c r="BX33" s="453"/>
      <c r="BY33" s="418" t="s">
        <v>203</v>
      </c>
      <c r="BZ33" s="418"/>
      <c r="CA33" s="418"/>
      <c r="CB33" s="418"/>
      <c r="CC33" s="418"/>
      <c r="CD33" s="418"/>
      <c r="CE33" s="418"/>
      <c r="CF33" s="418"/>
      <c r="CG33" s="418"/>
      <c r="CH33" s="418"/>
      <c r="CI33" s="418"/>
      <c r="CJ33" s="418"/>
      <c r="CK33" s="418"/>
      <c r="CL33" s="418"/>
      <c r="CM33" s="418"/>
      <c r="CN33" s="216"/>
      <c r="CO33" s="453" t="s">
        <v>198</v>
      </c>
      <c r="CP33" s="453"/>
      <c r="CQ33" s="418" t="s">
        <v>204</v>
      </c>
      <c r="CR33" s="418"/>
      <c r="CS33" s="418"/>
      <c r="CT33" s="418"/>
      <c r="CU33" s="418"/>
      <c r="CV33" s="418"/>
      <c r="CW33" s="418"/>
      <c r="CX33" s="418"/>
      <c r="CY33" s="418"/>
      <c r="CZ33" s="418"/>
      <c r="DA33" s="418"/>
      <c r="DB33" s="418"/>
      <c r="DC33" s="418"/>
      <c r="DD33" s="418"/>
      <c r="DE33" s="418"/>
      <c r="DF33" s="216"/>
      <c r="DG33" s="617" t="s">
        <v>205</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4</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f>IF(BG34="","",MAX(C34:D43,U34:V43,AM34:AN43)+1)</f>
        <v>9</v>
      </c>
      <c r="BF34" s="618"/>
      <c r="BG34" s="619" t="str">
        <f>IF('各会計、関係団体の財政状況及び健全化判断比率'!B33="","",'各会計、関係団体の財政状況及び健全化判断比率'!B33)</f>
        <v>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12</v>
      </c>
      <c r="BX34" s="618"/>
      <c r="BY34" s="619" t="str">
        <f>IF('各会計、関係団体の財政状況及び健全化判断比率'!B68="","",'各会計、関係団体の財政状況及び健全化判断比率'!B68)</f>
        <v>鳥取中部ふるさと広域連合</v>
      </c>
      <c r="BZ34" s="619"/>
      <c r="CA34" s="619"/>
      <c r="CB34" s="619"/>
      <c r="CC34" s="619"/>
      <c r="CD34" s="619"/>
      <c r="CE34" s="619"/>
      <c r="CF34" s="619"/>
      <c r="CG34" s="619"/>
      <c r="CH34" s="619"/>
      <c r="CI34" s="619"/>
      <c r="CJ34" s="619"/>
      <c r="CK34" s="619"/>
      <c r="CL34" s="619"/>
      <c r="CM34" s="619"/>
      <c r="CN34" s="214"/>
      <c r="CO34" s="618">
        <f>IF(CQ34="","",MAX(C34:D43,U34:V43,AM34:AN43,BE34:BF43,BW34:BX43)+1)</f>
        <v>18</v>
      </c>
      <c r="CP34" s="618"/>
      <c r="CQ34" s="619" t="str">
        <f>IF('各会計、関係団体の財政状況及び健全化判断比率'!BS7="","",'各会計、関係団体の財政状況及び健全化判断比率'!BS7)</f>
        <v>湯梨浜町土地開発公社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住宅新築資金等貸付事業特別会計</v>
      </c>
      <c r="F35" s="619"/>
      <c r="G35" s="619"/>
      <c r="H35" s="619"/>
      <c r="I35" s="619"/>
      <c r="J35" s="619"/>
      <c r="K35" s="619"/>
      <c r="L35" s="619"/>
      <c r="M35" s="619"/>
      <c r="N35" s="619"/>
      <c r="O35" s="619"/>
      <c r="P35" s="619"/>
      <c r="Q35" s="619"/>
      <c r="R35" s="619"/>
      <c r="S35" s="619"/>
      <c r="T35" s="214"/>
      <c r="U35" s="618">
        <f>IF(W35="","",U34+1)</f>
        <v>5</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f t="shared" ref="AM35:AM43" si="0">IF(AO35="","",AM34+1)</f>
        <v>8</v>
      </c>
      <c r="AN35" s="618"/>
      <c r="AO35" s="619" t="str">
        <f>IF('各会計、関係団体の財政状況及び健全化判断比率'!B32="","",'各会計、関係団体の財政状況及び健全化判断比率'!B32)</f>
        <v>国民宿舎事業特別会計</v>
      </c>
      <c r="AP35" s="619"/>
      <c r="AQ35" s="619"/>
      <c r="AR35" s="619"/>
      <c r="AS35" s="619"/>
      <c r="AT35" s="619"/>
      <c r="AU35" s="619"/>
      <c r="AV35" s="619"/>
      <c r="AW35" s="619"/>
      <c r="AX35" s="619"/>
      <c r="AY35" s="619"/>
      <c r="AZ35" s="619"/>
      <c r="BA35" s="619"/>
      <c r="BB35" s="619"/>
      <c r="BC35" s="619"/>
      <c r="BD35" s="214"/>
      <c r="BE35" s="618">
        <f t="shared" ref="BE35:BE43" si="1">IF(BG35="","",BE34+1)</f>
        <v>10</v>
      </c>
      <c r="BF35" s="618"/>
      <c r="BG35" s="619" t="str">
        <f>IF('各会計、関係団体の財政状況及び健全化判断比率'!B34="","",'各会計、関係団体の財政状況及び健全化判断比率'!B34)</f>
        <v>農業集落排水処理事業特別会計</v>
      </c>
      <c r="BH35" s="619"/>
      <c r="BI35" s="619"/>
      <c r="BJ35" s="619"/>
      <c r="BK35" s="619"/>
      <c r="BL35" s="619"/>
      <c r="BM35" s="619"/>
      <c r="BN35" s="619"/>
      <c r="BO35" s="619"/>
      <c r="BP35" s="619"/>
      <c r="BQ35" s="619"/>
      <c r="BR35" s="619"/>
      <c r="BS35" s="619"/>
      <c r="BT35" s="619"/>
      <c r="BU35" s="619"/>
      <c r="BV35" s="214"/>
      <c r="BW35" s="618">
        <f t="shared" ref="BW35:BW43" si="2">IF(BY35="","",BW34+1)</f>
        <v>13</v>
      </c>
      <c r="BX35" s="618"/>
      <c r="BY35" s="619" t="str">
        <f>IF('各会計、関係団体の財政状況及び健全化判断比率'!B69="","",'各会計、関係団体の財政状況及び健全化判断比率'!B69)</f>
        <v>鳥取中部ふるさと広域連合</v>
      </c>
      <c r="BZ35" s="619"/>
      <c r="CA35" s="619"/>
      <c r="CB35" s="619"/>
      <c r="CC35" s="619"/>
      <c r="CD35" s="619"/>
      <c r="CE35" s="619"/>
      <c r="CF35" s="619"/>
      <c r="CG35" s="619"/>
      <c r="CH35" s="619"/>
      <c r="CI35" s="619"/>
      <c r="CJ35" s="619"/>
      <c r="CK35" s="619"/>
      <c r="CL35" s="619"/>
      <c r="CM35" s="619"/>
      <c r="CN35" s="214"/>
      <c r="CO35" s="618">
        <f t="shared" ref="CO35:CO43" si="3">IF(CQ35="","",CO34+1)</f>
        <v>19</v>
      </c>
      <c r="CP35" s="618"/>
      <c r="CQ35" s="619" t="str">
        <f>IF('各会計、関係団体の財政状況及び健全化判断比率'!BS8="","",'各会計、関係団体の財政状況及び健全化判断比率'!BS8)</f>
        <v>ゆりはま温泉公社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高齢者及び障がい者住宅整備資金貸付事業特別会計</v>
      </c>
      <c r="F36" s="619"/>
      <c r="G36" s="619"/>
      <c r="H36" s="619"/>
      <c r="I36" s="619"/>
      <c r="J36" s="619"/>
      <c r="K36" s="619"/>
      <c r="L36" s="619"/>
      <c r="M36" s="619"/>
      <c r="N36" s="619"/>
      <c r="O36" s="619"/>
      <c r="P36" s="619"/>
      <c r="Q36" s="619"/>
      <c r="R36" s="619"/>
      <c r="S36" s="619"/>
      <c r="T36" s="214"/>
      <c r="U36" s="618">
        <f t="shared" ref="U36:U43" si="4">IF(W36="","",U35+1)</f>
        <v>6</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11</v>
      </c>
      <c r="BF36" s="618"/>
      <c r="BG36" s="619" t="str">
        <f>IF('各会計、関係団体の財政状況及び健全化判断比率'!B35="","",'各会計、関係団体の財政状況及び健全化判断比率'!B35)</f>
        <v>温泉事業特別会計</v>
      </c>
      <c r="BH36" s="619"/>
      <c r="BI36" s="619"/>
      <c r="BJ36" s="619"/>
      <c r="BK36" s="619"/>
      <c r="BL36" s="619"/>
      <c r="BM36" s="619"/>
      <c r="BN36" s="619"/>
      <c r="BO36" s="619"/>
      <c r="BP36" s="619"/>
      <c r="BQ36" s="619"/>
      <c r="BR36" s="619"/>
      <c r="BS36" s="619"/>
      <c r="BT36" s="619"/>
      <c r="BU36" s="619"/>
      <c r="BV36" s="214"/>
      <c r="BW36" s="618">
        <f t="shared" si="2"/>
        <v>14</v>
      </c>
      <c r="BX36" s="618"/>
      <c r="BY36" s="619" t="str">
        <f>IF('各会計、関係団体の財政状況及び健全化判断比率'!B70="","",'各会計、関係団体の財政状況及び健全化判断比率'!B70)</f>
        <v>鳥取中部ふるさと広域連合</v>
      </c>
      <c r="BZ36" s="619"/>
      <c r="CA36" s="619"/>
      <c r="CB36" s="619"/>
      <c r="CC36" s="619"/>
      <c r="CD36" s="619"/>
      <c r="CE36" s="619"/>
      <c r="CF36" s="619"/>
      <c r="CG36" s="619"/>
      <c r="CH36" s="619"/>
      <c r="CI36" s="619"/>
      <c r="CJ36" s="619"/>
      <c r="CK36" s="619"/>
      <c r="CL36" s="619"/>
      <c r="CM36" s="619"/>
      <c r="CN36" s="214"/>
      <c r="CO36" s="618">
        <f t="shared" si="3"/>
        <v>20</v>
      </c>
      <c r="CP36" s="618"/>
      <c r="CQ36" s="619" t="str">
        <f>IF('各会計、関係団体の財政状況及び健全化判断比率'!BS9="","",'各会計、関係団体の財政状況及び健全化判断比率'!BS9)</f>
        <v>鳥取中央有線放送</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15</v>
      </c>
      <c r="BX37" s="618"/>
      <c r="BY37" s="619" t="str">
        <f>IF('各会計、関係団体の財政状況及び健全化判断比率'!B71="","",'各会計、関係団体の財政状況及び健全化判断比率'!B71)</f>
        <v>鳥取県後期高齢者医療広域連合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16</v>
      </c>
      <c r="BX38" s="618"/>
      <c r="BY38" s="619" t="str">
        <f>IF('各会計、関係団体の財政状況及び健全化判断比率'!B72="","",'各会計、関係団体の財政状況及び健全化判断比率'!B72)</f>
        <v>鳥取県後期高齢者医療広域連合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17</v>
      </c>
      <c r="BX39" s="618"/>
      <c r="BY39" s="619" t="str">
        <f>IF('各会計、関係団体の財政状況及び健全化判断比率'!B73="","",'各会計、関係団体の財政状況及び健全化判断比率'!B73)</f>
        <v>鳥取県町村総合事務組合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QiliyJP2BYPlcZpzqNP2m0lsmF/Kz2MsUbP0Aa3JAWuH+T0t3FL69s+JRMmzYDfbKp/MhzSR+f9SXY21fQpaw==" saltValue="Dh4cgTZAt7ILIWsJ3fDkS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8" zoomScaleSheetLayoutView="100" workbookViewId="0">
      <selection activeCell="J36" sqref="J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3" t="s">
        <v>569</v>
      </c>
      <c r="D34" s="1213"/>
      <c r="E34" s="1214"/>
      <c r="F34" s="32">
        <v>6.3</v>
      </c>
      <c r="G34" s="33">
        <v>7.07</v>
      </c>
      <c r="H34" s="33">
        <v>7.56</v>
      </c>
      <c r="I34" s="33">
        <v>7.29</v>
      </c>
      <c r="J34" s="34">
        <v>7.82</v>
      </c>
      <c r="K34" s="22"/>
      <c r="L34" s="22"/>
      <c r="M34" s="22"/>
      <c r="N34" s="22"/>
      <c r="O34" s="22"/>
      <c r="P34" s="22"/>
    </row>
    <row r="35" spans="1:16" ht="39" customHeight="1" x14ac:dyDescent="0.15">
      <c r="A35" s="22"/>
      <c r="B35" s="35"/>
      <c r="C35" s="1207" t="s">
        <v>570</v>
      </c>
      <c r="D35" s="1208"/>
      <c r="E35" s="1209"/>
      <c r="F35" s="36">
        <v>4.7300000000000004</v>
      </c>
      <c r="G35" s="37">
        <v>5.57</v>
      </c>
      <c r="H35" s="37">
        <v>4.6500000000000004</v>
      </c>
      <c r="I35" s="37">
        <v>3.37</v>
      </c>
      <c r="J35" s="38">
        <v>3.86</v>
      </c>
      <c r="K35" s="22"/>
      <c r="L35" s="22"/>
      <c r="M35" s="22"/>
      <c r="N35" s="22"/>
      <c r="O35" s="22"/>
      <c r="P35" s="22"/>
    </row>
    <row r="36" spans="1:16" ht="39" customHeight="1" x14ac:dyDescent="0.15">
      <c r="A36" s="22"/>
      <c r="B36" s="35"/>
      <c r="C36" s="1207" t="s">
        <v>571</v>
      </c>
      <c r="D36" s="1208"/>
      <c r="E36" s="1209"/>
      <c r="F36" s="36">
        <v>1.1499999999999999</v>
      </c>
      <c r="G36" s="37">
        <v>2.39</v>
      </c>
      <c r="H36" s="37">
        <v>1.1499999999999999</v>
      </c>
      <c r="I36" s="37">
        <v>17.72</v>
      </c>
      <c r="J36" s="38">
        <v>1.27</v>
      </c>
      <c r="K36" s="22"/>
      <c r="L36" s="22"/>
      <c r="M36" s="22"/>
      <c r="N36" s="22"/>
      <c r="O36" s="22"/>
      <c r="P36" s="22"/>
    </row>
    <row r="37" spans="1:16" ht="39" customHeight="1" x14ac:dyDescent="0.15">
      <c r="A37" s="22"/>
      <c r="B37" s="35"/>
      <c r="C37" s="1207" t="s">
        <v>572</v>
      </c>
      <c r="D37" s="1208"/>
      <c r="E37" s="1209"/>
      <c r="F37" s="36">
        <v>1.03</v>
      </c>
      <c r="G37" s="37">
        <v>1.4</v>
      </c>
      <c r="H37" s="37">
        <v>0.13</v>
      </c>
      <c r="I37" s="37">
        <v>0.04</v>
      </c>
      <c r="J37" s="38">
        <v>0.14000000000000001</v>
      </c>
      <c r="K37" s="22"/>
      <c r="L37" s="22"/>
      <c r="M37" s="22"/>
      <c r="N37" s="22"/>
      <c r="O37" s="22"/>
      <c r="P37" s="22"/>
    </row>
    <row r="38" spans="1:16" ht="39" customHeight="1" x14ac:dyDescent="0.15">
      <c r="A38" s="22"/>
      <c r="B38" s="35"/>
      <c r="C38" s="1207" t="s">
        <v>573</v>
      </c>
      <c r="D38" s="1208"/>
      <c r="E38" s="1209"/>
      <c r="F38" s="36">
        <v>0.01</v>
      </c>
      <c r="G38" s="37">
        <v>0.03</v>
      </c>
      <c r="H38" s="37">
        <v>0.03</v>
      </c>
      <c r="I38" s="37">
        <v>0.03</v>
      </c>
      <c r="J38" s="38">
        <v>0.08</v>
      </c>
      <c r="K38" s="22"/>
      <c r="L38" s="22"/>
      <c r="M38" s="22"/>
      <c r="N38" s="22"/>
      <c r="O38" s="22"/>
      <c r="P38" s="22"/>
    </row>
    <row r="39" spans="1:16" ht="39" customHeight="1" x14ac:dyDescent="0.15">
      <c r="A39" s="22"/>
      <c r="B39" s="35"/>
      <c r="C39" s="1207" t="s">
        <v>574</v>
      </c>
      <c r="D39" s="1208"/>
      <c r="E39" s="1209"/>
      <c r="F39" s="36" t="s">
        <v>575</v>
      </c>
      <c r="G39" s="37">
        <v>0.39</v>
      </c>
      <c r="H39" s="37">
        <v>0.26</v>
      </c>
      <c r="I39" s="37">
        <v>0.18</v>
      </c>
      <c r="J39" s="38">
        <v>0.06</v>
      </c>
      <c r="K39" s="22"/>
      <c r="L39" s="22"/>
      <c r="M39" s="22"/>
      <c r="N39" s="22"/>
      <c r="O39" s="22"/>
      <c r="P39" s="22"/>
    </row>
    <row r="40" spans="1:16" ht="39" customHeight="1" x14ac:dyDescent="0.15">
      <c r="A40" s="22"/>
      <c r="B40" s="35"/>
      <c r="C40" s="1207" t="s">
        <v>576</v>
      </c>
      <c r="D40" s="1208"/>
      <c r="E40" s="1209"/>
      <c r="F40" s="36">
        <v>0</v>
      </c>
      <c r="G40" s="37">
        <v>0</v>
      </c>
      <c r="H40" s="37">
        <v>0</v>
      </c>
      <c r="I40" s="37">
        <v>0</v>
      </c>
      <c r="J40" s="38">
        <v>0</v>
      </c>
      <c r="K40" s="22"/>
      <c r="L40" s="22"/>
      <c r="M40" s="22"/>
      <c r="N40" s="22"/>
      <c r="O40" s="22"/>
      <c r="P40" s="22"/>
    </row>
    <row r="41" spans="1:16" ht="39" customHeight="1" x14ac:dyDescent="0.15">
      <c r="A41" s="22"/>
      <c r="B41" s="35"/>
      <c r="C41" s="1207" t="s">
        <v>577</v>
      </c>
      <c r="D41" s="1208"/>
      <c r="E41" s="1209"/>
      <c r="F41" s="36">
        <v>0</v>
      </c>
      <c r="G41" s="37">
        <v>0</v>
      </c>
      <c r="H41" s="37">
        <v>0</v>
      </c>
      <c r="I41" s="37">
        <v>0</v>
      </c>
      <c r="J41" s="38">
        <v>0</v>
      </c>
      <c r="K41" s="22"/>
      <c r="L41" s="22"/>
      <c r="M41" s="22"/>
      <c r="N41" s="22"/>
      <c r="O41" s="22"/>
      <c r="P41" s="22"/>
    </row>
    <row r="42" spans="1:16" ht="39" customHeight="1" x14ac:dyDescent="0.15">
      <c r="A42" s="22"/>
      <c r="B42" s="39"/>
      <c r="C42" s="1207" t="s">
        <v>578</v>
      </c>
      <c r="D42" s="1208"/>
      <c r="E42" s="1209"/>
      <c r="F42" s="36" t="s">
        <v>521</v>
      </c>
      <c r="G42" s="37" t="s">
        <v>521</v>
      </c>
      <c r="H42" s="37" t="s">
        <v>521</v>
      </c>
      <c r="I42" s="37" t="s">
        <v>521</v>
      </c>
      <c r="J42" s="38" t="s">
        <v>521</v>
      </c>
      <c r="K42" s="22"/>
      <c r="L42" s="22"/>
      <c r="M42" s="22"/>
      <c r="N42" s="22"/>
      <c r="O42" s="22"/>
      <c r="P42" s="22"/>
    </row>
    <row r="43" spans="1:16" ht="39" customHeight="1" thickBot="1" x14ac:dyDescent="0.2">
      <c r="A43" s="22"/>
      <c r="B43" s="40"/>
      <c r="C43" s="1210" t="s">
        <v>579</v>
      </c>
      <c r="D43" s="1211"/>
      <c r="E43" s="1212"/>
      <c r="F43" s="41">
        <v>0</v>
      </c>
      <c r="G43" s="42">
        <v>0</v>
      </c>
      <c r="H43" s="42">
        <v>0</v>
      </c>
      <c r="I43" s="42">
        <v>0.57999999999999996</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FXUkkrZ1iAsCt7AJkorbdnqZdRr3KUlEDdrBd82IpRXFH2D92GHc/SttMUxjuIcQl94VT6idNcN+rfBg1b/wA==" saltValue="xiPdlIQPlTiDvv5SmTSe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15" t="s">
        <v>11</v>
      </c>
      <c r="C45" s="1216"/>
      <c r="D45" s="58"/>
      <c r="E45" s="1221" t="s">
        <v>12</v>
      </c>
      <c r="F45" s="1221"/>
      <c r="G45" s="1221"/>
      <c r="H45" s="1221"/>
      <c r="I45" s="1221"/>
      <c r="J45" s="1222"/>
      <c r="K45" s="59">
        <v>1583</v>
      </c>
      <c r="L45" s="60">
        <v>1381</v>
      </c>
      <c r="M45" s="60">
        <v>1296</v>
      </c>
      <c r="N45" s="60">
        <v>1259</v>
      </c>
      <c r="O45" s="61">
        <v>1072</v>
      </c>
      <c r="P45" s="48"/>
      <c r="Q45" s="48"/>
      <c r="R45" s="48"/>
      <c r="S45" s="48"/>
      <c r="T45" s="48"/>
      <c r="U45" s="48"/>
    </row>
    <row r="46" spans="1:21" ht="30.75" customHeight="1" x14ac:dyDescent="0.15">
      <c r="A46" s="48"/>
      <c r="B46" s="1217"/>
      <c r="C46" s="1218"/>
      <c r="D46" s="62"/>
      <c r="E46" s="1223" t="s">
        <v>13</v>
      </c>
      <c r="F46" s="1223"/>
      <c r="G46" s="1223"/>
      <c r="H46" s="1223"/>
      <c r="I46" s="1223"/>
      <c r="J46" s="1224"/>
      <c r="K46" s="63" t="s">
        <v>521</v>
      </c>
      <c r="L46" s="64" t="s">
        <v>521</v>
      </c>
      <c r="M46" s="64" t="s">
        <v>521</v>
      </c>
      <c r="N46" s="64" t="s">
        <v>521</v>
      </c>
      <c r="O46" s="65" t="s">
        <v>521</v>
      </c>
      <c r="P46" s="48"/>
      <c r="Q46" s="48"/>
      <c r="R46" s="48"/>
      <c r="S46" s="48"/>
      <c r="T46" s="48"/>
      <c r="U46" s="48"/>
    </row>
    <row r="47" spans="1:21" ht="30.75" customHeight="1" x14ac:dyDescent="0.15">
      <c r="A47" s="48"/>
      <c r="B47" s="1217"/>
      <c r="C47" s="1218"/>
      <c r="D47" s="62"/>
      <c r="E47" s="1223" t="s">
        <v>14</v>
      </c>
      <c r="F47" s="1223"/>
      <c r="G47" s="1223"/>
      <c r="H47" s="1223"/>
      <c r="I47" s="1223"/>
      <c r="J47" s="1224"/>
      <c r="K47" s="63" t="s">
        <v>521</v>
      </c>
      <c r="L47" s="64" t="s">
        <v>521</v>
      </c>
      <c r="M47" s="64" t="s">
        <v>521</v>
      </c>
      <c r="N47" s="64" t="s">
        <v>521</v>
      </c>
      <c r="O47" s="65" t="s">
        <v>521</v>
      </c>
      <c r="P47" s="48"/>
      <c r="Q47" s="48"/>
      <c r="R47" s="48"/>
      <c r="S47" s="48"/>
      <c r="T47" s="48"/>
      <c r="U47" s="48"/>
    </row>
    <row r="48" spans="1:21" ht="30.75" customHeight="1" x14ac:dyDescent="0.15">
      <c r="A48" s="48"/>
      <c r="B48" s="1217"/>
      <c r="C48" s="1218"/>
      <c r="D48" s="62"/>
      <c r="E48" s="1223" t="s">
        <v>15</v>
      </c>
      <c r="F48" s="1223"/>
      <c r="G48" s="1223"/>
      <c r="H48" s="1223"/>
      <c r="I48" s="1223"/>
      <c r="J48" s="1224"/>
      <c r="K48" s="63">
        <v>522</v>
      </c>
      <c r="L48" s="64">
        <v>645</v>
      </c>
      <c r="M48" s="64">
        <v>617</v>
      </c>
      <c r="N48" s="64">
        <v>587</v>
      </c>
      <c r="O48" s="65">
        <v>562</v>
      </c>
      <c r="P48" s="48"/>
      <c r="Q48" s="48"/>
      <c r="R48" s="48"/>
      <c r="S48" s="48"/>
      <c r="T48" s="48"/>
      <c r="U48" s="48"/>
    </row>
    <row r="49" spans="1:21" ht="30.75" customHeight="1" x14ac:dyDescent="0.15">
      <c r="A49" s="48"/>
      <c r="B49" s="1217"/>
      <c r="C49" s="1218"/>
      <c r="D49" s="62"/>
      <c r="E49" s="1223" t="s">
        <v>16</v>
      </c>
      <c r="F49" s="1223"/>
      <c r="G49" s="1223"/>
      <c r="H49" s="1223"/>
      <c r="I49" s="1223"/>
      <c r="J49" s="1224"/>
      <c r="K49" s="63">
        <v>29</v>
      </c>
      <c r="L49" s="64">
        <v>36</v>
      </c>
      <c r="M49" s="64">
        <v>35</v>
      </c>
      <c r="N49" s="64">
        <v>20</v>
      </c>
      <c r="O49" s="65">
        <v>27</v>
      </c>
      <c r="P49" s="48"/>
      <c r="Q49" s="48"/>
      <c r="R49" s="48"/>
      <c r="S49" s="48"/>
      <c r="T49" s="48"/>
      <c r="U49" s="48"/>
    </row>
    <row r="50" spans="1:21" ht="30.75" customHeight="1" x14ac:dyDescent="0.15">
      <c r="A50" s="48"/>
      <c r="B50" s="1217"/>
      <c r="C50" s="1218"/>
      <c r="D50" s="62"/>
      <c r="E50" s="1223" t="s">
        <v>17</v>
      </c>
      <c r="F50" s="1223"/>
      <c r="G50" s="1223"/>
      <c r="H50" s="1223"/>
      <c r="I50" s="1223"/>
      <c r="J50" s="1224"/>
      <c r="K50" s="63">
        <v>4</v>
      </c>
      <c r="L50" s="64">
        <v>1</v>
      </c>
      <c r="M50" s="64">
        <v>1</v>
      </c>
      <c r="N50" s="64">
        <v>1</v>
      </c>
      <c r="O50" s="65">
        <v>2</v>
      </c>
      <c r="P50" s="48"/>
      <c r="Q50" s="48"/>
      <c r="R50" s="48"/>
      <c r="S50" s="48"/>
      <c r="T50" s="48"/>
      <c r="U50" s="48"/>
    </row>
    <row r="51" spans="1:21" ht="30.75" customHeight="1" x14ac:dyDescent="0.15">
      <c r="A51" s="48"/>
      <c r="B51" s="1219"/>
      <c r="C51" s="1220"/>
      <c r="D51" s="66"/>
      <c r="E51" s="1223" t="s">
        <v>18</v>
      </c>
      <c r="F51" s="1223"/>
      <c r="G51" s="1223"/>
      <c r="H51" s="1223"/>
      <c r="I51" s="1223"/>
      <c r="J51" s="1224"/>
      <c r="K51" s="63" t="s">
        <v>521</v>
      </c>
      <c r="L51" s="64" t="s">
        <v>521</v>
      </c>
      <c r="M51" s="64" t="s">
        <v>521</v>
      </c>
      <c r="N51" s="64" t="s">
        <v>521</v>
      </c>
      <c r="O51" s="65" t="s">
        <v>521</v>
      </c>
      <c r="P51" s="48"/>
      <c r="Q51" s="48"/>
      <c r="R51" s="48"/>
      <c r="S51" s="48"/>
      <c r="T51" s="48"/>
      <c r="U51" s="48"/>
    </row>
    <row r="52" spans="1:21" ht="30.75" customHeight="1" x14ac:dyDescent="0.15">
      <c r="A52" s="48"/>
      <c r="B52" s="1225" t="s">
        <v>19</v>
      </c>
      <c r="C52" s="1226"/>
      <c r="D52" s="66"/>
      <c r="E52" s="1223" t="s">
        <v>20</v>
      </c>
      <c r="F52" s="1223"/>
      <c r="G52" s="1223"/>
      <c r="H52" s="1223"/>
      <c r="I52" s="1223"/>
      <c r="J52" s="1224"/>
      <c r="K52" s="63">
        <v>1454</v>
      </c>
      <c r="L52" s="64">
        <v>1346</v>
      </c>
      <c r="M52" s="64">
        <v>1313</v>
      </c>
      <c r="N52" s="64">
        <v>1305</v>
      </c>
      <c r="O52" s="65">
        <v>1216</v>
      </c>
      <c r="P52" s="48"/>
      <c r="Q52" s="48"/>
      <c r="R52" s="48"/>
      <c r="S52" s="48"/>
      <c r="T52" s="48"/>
      <c r="U52" s="48"/>
    </row>
    <row r="53" spans="1:21" ht="30.75" customHeight="1" thickBot="1" x14ac:dyDescent="0.2">
      <c r="A53" s="48"/>
      <c r="B53" s="1227" t="s">
        <v>21</v>
      </c>
      <c r="C53" s="1228"/>
      <c r="D53" s="67"/>
      <c r="E53" s="1229" t="s">
        <v>22</v>
      </c>
      <c r="F53" s="1229"/>
      <c r="G53" s="1229"/>
      <c r="H53" s="1229"/>
      <c r="I53" s="1229"/>
      <c r="J53" s="1230"/>
      <c r="K53" s="68">
        <v>684</v>
      </c>
      <c r="L53" s="69">
        <v>717</v>
      </c>
      <c r="M53" s="69">
        <v>636</v>
      </c>
      <c r="N53" s="69">
        <v>562</v>
      </c>
      <c r="O53" s="70">
        <v>447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31" t="s">
        <v>25</v>
      </c>
      <c r="C57" s="1232"/>
      <c r="D57" s="1235" t="s">
        <v>26</v>
      </c>
      <c r="E57" s="1236"/>
      <c r="F57" s="1236"/>
      <c r="G57" s="1236"/>
      <c r="H57" s="1236"/>
      <c r="I57" s="1236"/>
      <c r="J57" s="1237"/>
      <c r="K57" s="83"/>
      <c r="L57" s="84"/>
      <c r="M57" s="84"/>
      <c r="N57" s="84"/>
      <c r="O57" s="85"/>
    </row>
    <row r="58" spans="1:21" ht="31.5" customHeight="1" thickBot="1" x14ac:dyDescent="0.2">
      <c r="B58" s="1233"/>
      <c r="C58" s="1234"/>
      <c r="D58" s="1238" t="s">
        <v>27</v>
      </c>
      <c r="E58" s="1239"/>
      <c r="F58" s="1239"/>
      <c r="G58" s="1239"/>
      <c r="H58" s="1239"/>
      <c r="I58" s="1239"/>
      <c r="J58" s="124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QstihJlpx740gVZA3JCZfRkqLn49UkupjMPvLGO47/5mdSJEdb7w9CZSc9i9K/h9BnMVGlJ8b7VPgKgsLk0GQ==" saltValue="RpvJbGWuiuyKXdebrY3v1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41" t="s">
        <v>30</v>
      </c>
      <c r="C41" s="1242"/>
      <c r="D41" s="102"/>
      <c r="E41" s="1247" t="s">
        <v>31</v>
      </c>
      <c r="F41" s="1247"/>
      <c r="G41" s="1247"/>
      <c r="H41" s="1248"/>
      <c r="I41" s="103">
        <v>12049</v>
      </c>
      <c r="J41" s="104">
        <v>12065</v>
      </c>
      <c r="K41" s="104">
        <v>12264</v>
      </c>
      <c r="L41" s="104">
        <v>13026</v>
      </c>
      <c r="M41" s="105">
        <v>12638</v>
      </c>
    </row>
    <row r="42" spans="2:13" ht="27.75" customHeight="1" x14ac:dyDescent="0.15">
      <c r="B42" s="1243"/>
      <c r="C42" s="1244"/>
      <c r="D42" s="106"/>
      <c r="E42" s="1249" t="s">
        <v>32</v>
      </c>
      <c r="F42" s="1249"/>
      <c r="G42" s="1249"/>
      <c r="H42" s="1250"/>
      <c r="I42" s="107">
        <v>10</v>
      </c>
      <c r="J42" s="108">
        <v>9</v>
      </c>
      <c r="K42" s="108">
        <v>8</v>
      </c>
      <c r="L42" s="108">
        <v>7</v>
      </c>
      <c r="M42" s="109">
        <v>5</v>
      </c>
    </row>
    <row r="43" spans="2:13" ht="27.75" customHeight="1" x14ac:dyDescent="0.15">
      <c r="B43" s="1243"/>
      <c r="C43" s="1244"/>
      <c r="D43" s="106"/>
      <c r="E43" s="1249" t="s">
        <v>33</v>
      </c>
      <c r="F43" s="1249"/>
      <c r="G43" s="1249"/>
      <c r="H43" s="1250"/>
      <c r="I43" s="107">
        <v>4627</v>
      </c>
      <c r="J43" s="108">
        <v>4652</v>
      </c>
      <c r="K43" s="108">
        <v>4674</v>
      </c>
      <c r="L43" s="108">
        <v>4508</v>
      </c>
      <c r="M43" s="109">
        <v>4036</v>
      </c>
    </row>
    <row r="44" spans="2:13" ht="27.75" customHeight="1" x14ac:dyDescent="0.15">
      <c r="B44" s="1243"/>
      <c r="C44" s="1244"/>
      <c r="D44" s="106"/>
      <c r="E44" s="1249" t="s">
        <v>34</v>
      </c>
      <c r="F44" s="1249"/>
      <c r="G44" s="1249"/>
      <c r="H44" s="1250"/>
      <c r="I44" s="107">
        <v>315</v>
      </c>
      <c r="J44" s="108">
        <v>299</v>
      </c>
      <c r="K44" s="108">
        <v>270</v>
      </c>
      <c r="L44" s="108">
        <v>274</v>
      </c>
      <c r="M44" s="109">
        <v>322</v>
      </c>
    </row>
    <row r="45" spans="2:13" ht="27.75" customHeight="1" x14ac:dyDescent="0.15">
      <c r="B45" s="1243"/>
      <c r="C45" s="1244"/>
      <c r="D45" s="106"/>
      <c r="E45" s="1249" t="s">
        <v>35</v>
      </c>
      <c r="F45" s="1249"/>
      <c r="G45" s="1249"/>
      <c r="H45" s="1250"/>
      <c r="I45" s="107">
        <v>1188</v>
      </c>
      <c r="J45" s="108">
        <v>923</v>
      </c>
      <c r="K45" s="108">
        <v>1048</v>
      </c>
      <c r="L45" s="108">
        <v>1000</v>
      </c>
      <c r="M45" s="109">
        <v>933</v>
      </c>
    </row>
    <row r="46" spans="2:13" ht="27.75" customHeight="1" x14ac:dyDescent="0.15">
      <c r="B46" s="1243"/>
      <c r="C46" s="1244"/>
      <c r="D46" s="110"/>
      <c r="E46" s="1249" t="s">
        <v>36</v>
      </c>
      <c r="F46" s="1249"/>
      <c r="G46" s="1249"/>
      <c r="H46" s="1250"/>
      <c r="I46" s="107">
        <v>98</v>
      </c>
      <c r="J46" s="108" t="s">
        <v>521</v>
      </c>
      <c r="K46" s="108" t="s">
        <v>521</v>
      </c>
      <c r="L46" s="108" t="s">
        <v>521</v>
      </c>
      <c r="M46" s="109" t="s">
        <v>521</v>
      </c>
    </row>
    <row r="47" spans="2:13" ht="27.75" customHeight="1" x14ac:dyDescent="0.15">
      <c r="B47" s="1243"/>
      <c r="C47" s="1244"/>
      <c r="D47" s="111"/>
      <c r="E47" s="1251" t="s">
        <v>37</v>
      </c>
      <c r="F47" s="1252"/>
      <c r="G47" s="1252"/>
      <c r="H47" s="1253"/>
      <c r="I47" s="107" t="s">
        <v>521</v>
      </c>
      <c r="J47" s="108" t="s">
        <v>521</v>
      </c>
      <c r="K47" s="108" t="s">
        <v>521</v>
      </c>
      <c r="L47" s="108" t="s">
        <v>521</v>
      </c>
      <c r="M47" s="109" t="s">
        <v>521</v>
      </c>
    </row>
    <row r="48" spans="2:13" ht="27.75" customHeight="1" x14ac:dyDescent="0.15">
      <c r="B48" s="1243"/>
      <c r="C48" s="1244"/>
      <c r="D48" s="106"/>
      <c r="E48" s="1249" t="s">
        <v>38</v>
      </c>
      <c r="F48" s="1249"/>
      <c r="G48" s="1249"/>
      <c r="H48" s="1250"/>
      <c r="I48" s="107" t="s">
        <v>521</v>
      </c>
      <c r="J48" s="108" t="s">
        <v>521</v>
      </c>
      <c r="K48" s="108" t="s">
        <v>521</v>
      </c>
      <c r="L48" s="108" t="s">
        <v>521</v>
      </c>
      <c r="M48" s="109" t="s">
        <v>521</v>
      </c>
    </row>
    <row r="49" spans="2:13" ht="27.75" customHeight="1" x14ac:dyDescent="0.15">
      <c r="B49" s="1245"/>
      <c r="C49" s="1246"/>
      <c r="D49" s="106"/>
      <c r="E49" s="1249" t="s">
        <v>39</v>
      </c>
      <c r="F49" s="1249"/>
      <c r="G49" s="1249"/>
      <c r="H49" s="1250"/>
      <c r="I49" s="107" t="s">
        <v>521</v>
      </c>
      <c r="J49" s="108" t="s">
        <v>521</v>
      </c>
      <c r="K49" s="108" t="s">
        <v>521</v>
      </c>
      <c r="L49" s="108" t="s">
        <v>521</v>
      </c>
      <c r="M49" s="109" t="s">
        <v>521</v>
      </c>
    </row>
    <row r="50" spans="2:13" ht="27.75" customHeight="1" x14ac:dyDescent="0.15">
      <c r="B50" s="1254" t="s">
        <v>40</v>
      </c>
      <c r="C50" s="1255"/>
      <c r="D50" s="112"/>
      <c r="E50" s="1249" t="s">
        <v>41</v>
      </c>
      <c r="F50" s="1249"/>
      <c r="G50" s="1249"/>
      <c r="H50" s="1250"/>
      <c r="I50" s="107">
        <v>5024</v>
      </c>
      <c r="J50" s="108">
        <v>4617</v>
      </c>
      <c r="K50" s="108">
        <v>4551</v>
      </c>
      <c r="L50" s="108">
        <v>4271</v>
      </c>
      <c r="M50" s="109">
        <v>4103</v>
      </c>
    </row>
    <row r="51" spans="2:13" ht="27.75" customHeight="1" x14ac:dyDescent="0.15">
      <c r="B51" s="1243"/>
      <c r="C51" s="1244"/>
      <c r="D51" s="106"/>
      <c r="E51" s="1249" t="s">
        <v>42</v>
      </c>
      <c r="F51" s="1249"/>
      <c r="G51" s="1249"/>
      <c r="H51" s="1250"/>
      <c r="I51" s="107">
        <v>40</v>
      </c>
      <c r="J51" s="108">
        <v>29</v>
      </c>
      <c r="K51" s="108">
        <v>19</v>
      </c>
      <c r="L51" s="108">
        <v>11</v>
      </c>
      <c r="M51" s="109">
        <v>3</v>
      </c>
    </row>
    <row r="52" spans="2:13" ht="27.75" customHeight="1" x14ac:dyDescent="0.15">
      <c r="B52" s="1245"/>
      <c r="C52" s="1246"/>
      <c r="D52" s="106"/>
      <c r="E52" s="1249" t="s">
        <v>43</v>
      </c>
      <c r="F52" s="1249"/>
      <c r="G52" s="1249"/>
      <c r="H52" s="1250"/>
      <c r="I52" s="107">
        <v>12910</v>
      </c>
      <c r="J52" s="108">
        <v>12867</v>
      </c>
      <c r="K52" s="108">
        <v>13231</v>
      </c>
      <c r="L52" s="108">
        <v>13189</v>
      </c>
      <c r="M52" s="109">
        <v>12519</v>
      </c>
    </row>
    <row r="53" spans="2:13" ht="27.75" customHeight="1" thickBot="1" x14ac:dyDescent="0.2">
      <c r="B53" s="1256" t="s">
        <v>44</v>
      </c>
      <c r="C53" s="1257"/>
      <c r="D53" s="113"/>
      <c r="E53" s="1258" t="s">
        <v>45</v>
      </c>
      <c r="F53" s="1258"/>
      <c r="G53" s="1258"/>
      <c r="H53" s="1259"/>
      <c r="I53" s="114">
        <v>313</v>
      </c>
      <c r="J53" s="115">
        <v>436</v>
      </c>
      <c r="K53" s="115">
        <v>463</v>
      </c>
      <c r="L53" s="115">
        <v>1344</v>
      </c>
      <c r="M53" s="116">
        <v>1308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rIumRzP5d+RUotNpIqvAcI/tMzbejKxEMS4d9NxMr3ZDXcePbBmVH9ZzUYcET1VgCi8ENKURhBfyrVQuD42gA==" saltValue="4rolGL2MG2Z/kSImz/hJ1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55"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268" t="s">
        <v>48</v>
      </c>
      <c r="D55" s="1268"/>
      <c r="E55" s="1269"/>
      <c r="F55" s="128">
        <v>2861</v>
      </c>
      <c r="G55" s="128">
        <v>2581</v>
      </c>
      <c r="H55" s="129">
        <v>2391</v>
      </c>
    </row>
    <row r="56" spans="2:8" ht="52.5" customHeight="1" x14ac:dyDescent="0.15">
      <c r="B56" s="130"/>
      <c r="C56" s="1270" t="s">
        <v>49</v>
      </c>
      <c r="D56" s="1270"/>
      <c r="E56" s="1271"/>
      <c r="F56" s="131">
        <v>1148</v>
      </c>
      <c r="G56" s="131">
        <v>1148</v>
      </c>
      <c r="H56" s="132">
        <v>1056</v>
      </c>
    </row>
    <row r="57" spans="2:8" ht="53.25" customHeight="1" x14ac:dyDescent="0.15">
      <c r="B57" s="130"/>
      <c r="C57" s="1272" t="s">
        <v>50</v>
      </c>
      <c r="D57" s="1272"/>
      <c r="E57" s="1273"/>
      <c r="F57" s="133">
        <v>2160</v>
      </c>
      <c r="G57" s="133">
        <v>2160</v>
      </c>
      <c r="H57" s="134">
        <v>2262</v>
      </c>
    </row>
    <row r="58" spans="2:8" ht="45.75" customHeight="1" x14ac:dyDescent="0.15">
      <c r="B58" s="135"/>
      <c r="C58" s="1260" t="s">
        <v>51</v>
      </c>
      <c r="D58" s="1261"/>
      <c r="E58" s="1262"/>
      <c r="F58" s="136"/>
      <c r="G58" s="136"/>
      <c r="H58" s="137"/>
    </row>
    <row r="59" spans="2:8" ht="45.75" customHeight="1" x14ac:dyDescent="0.15">
      <c r="B59" s="135"/>
      <c r="C59" s="1260" t="s">
        <v>51</v>
      </c>
      <c r="D59" s="1261"/>
      <c r="E59" s="1262"/>
      <c r="F59" s="136"/>
      <c r="G59" s="136"/>
      <c r="H59" s="137"/>
    </row>
    <row r="60" spans="2:8" ht="45.75" customHeight="1" x14ac:dyDescent="0.15">
      <c r="B60" s="135"/>
      <c r="C60" s="1260" t="s">
        <v>51</v>
      </c>
      <c r="D60" s="1261"/>
      <c r="E60" s="1262"/>
      <c r="F60" s="136"/>
      <c r="G60" s="136"/>
      <c r="H60" s="137"/>
    </row>
    <row r="61" spans="2:8" ht="45.75" customHeight="1" x14ac:dyDescent="0.15">
      <c r="B61" s="135"/>
      <c r="C61" s="1260" t="s">
        <v>52</v>
      </c>
      <c r="D61" s="1261"/>
      <c r="E61" s="1262"/>
      <c r="F61" s="136"/>
      <c r="G61" s="136"/>
      <c r="H61" s="137"/>
    </row>
    <row r="62" spans="2:8" ht="45.75" customHeight="1" thickBot="1" x14ac:dyDescent="0.2">
      <c r="B62" s="138"/>
      <c r="C62" s="1263" t="s">
        <v>52</v>
      </c>
      <c r="D62" s="1264"/>
      <c r="E62" s="1265"/>
      <c r="F62" s="139"/>
      <c r="G62" s="139"/>
      <c r="H62" s="140"/>
    </row>
    <row r="63" spans="2:8" ht="52.5" customHeight="1" thickBot="1" x14ac:dyDescent="0.2">
      <c r="B63" s="141"/>
      <c r="C63" s="1266" t="s">
        <v>53</v>
      </c>
      <c r="D63" s="1266"/>
      <c r="E63" s="1267"/>
      <c r="F63" s="142">
        <v>6169</v>
      </c>
      <c r="G63" s="142">
        <v>5889</v>
      </c>
      <c r="H63" s="143">
        <v>5709</v>
      </c>
    </row>
    <row r="64" spans="2:8" ht="15" customHeight="1" x14ac:dyDescent="0.15"/>
  </sheetData>
  <sheetProtection algorithmName="SHA-512" hashValue="1hszaavm3c9sEyer6r6ft+sHFETL4a/ysWIY6CaTTG5ZmuC6nWuRGyCnH6B3hV3qJ5hUgSgNhmRTcGUdnZyFtw==" saltValue="NBgbCkY4OyJTIb8RUhA+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54</v>
      </c>
      <c r="E2" s="155"/>
      <c r="F2" s="156" t="s">
        <v>560</v>
      </c>
      <c r="G2" s="157"/>
      <c r="H2" s="158"/>
    </row>
    <row r="3" spans="1:8" x14ac:dyDescent="0.15">
      <c r="A3" s="154" t="s">
        <v>553</v>
      </c>
      <c r="B3" s="159"/>
      <c r="C3" s="160"/>
      <c r="D3" s="161">
        <v>47305</v>
      </c>
      <c r="E3" s="162"/>
      <c r="F3" s="163">
        <v>69469</v>
      </c>
      <c r="G3" s="164"/>
      <c r="H3" s="165"/>
    </row>
    <row r="4" spans="1:8" x14ac:dyDescent="0.15">
      <c r="A4" s="166"/>
      <c r="B4" s="167"/>
      <c r="C4" s="168"/>
      <c r="D4" s="169">
        <v>26630</v>
      </c>
      <c r="E4" s="170"/>
      <c r="F4" s="171">
        <v>38215</v>
      </c>
      <c r="G4" s="172"/>
      <c r="H4" s="173"/>
    </row>
    <row r="5" spans="1:8" x14ac:dyDescent="0.15">
      <c r="A5" s="154" t="s">
        <v>555</v>
      </c>
      <c r="B5" s="159"/>
      <c r="C5" s="160"/>
      <c r="D5" s="161">
        <v>113208</v>
      </c>
      <c r="E5" s="162"/>
      <c r="F5" s="163">
        <v>67293</v>
      </c>
      <c r="G5" s="164"/>
      <c r="H5" s="165"/>
    </row>
    <row r="6" spans="1:8" x14ac:dyDescent="0.15">
      <c r="A6" s="166"/>
      <c r="B6" s="167"/>
      <c r="C6" s="168"/>
      <c r="D6" s="169">
        <v>68341</v>
      </c>
      <c r="E6" s="170"/>
      <c r="F6" s="171">
        <v>35076</v>
      </c>
      <c r="G6" s="172"/>
      <c r="H6" s="173"/>
    </row>
    <row r="7" spans="1:8" x14ac:dyDescent="0.15">
      <c r="A7" s="154" t="s">
        <v>556</v>
      </c>
      <c r="B7" s="159"/>
      <c r="C7" s="160"/>
      <c r="D7" s="161">
        <v>122932</v>
      </c>
      <c r="E7" s="162"/>
      <c r="F7" s="163">
        <v>67343</v>
      </c>
      <c r="G7" s="164"/>
      <c r="H7" s="165"/>
    </row>
    <row r="8" spans="1:8" x14ac:dyDescent="0.15">
      <c r="A8" s="166"/>
      <c r="B8" s="167"/>
      <c r="C8" s="168"/>
      <c r="D8" s="169">
        <v>61083</v>
      </c>
      <c r="E8" s="170"/>
      <c r="F8" s="171">
        <v>32865</v>
      </c>
      <c r="G8" s="172"/>
      <c r="H8" s="173"/>
    </row>
    <row r="9" spans="1:8" x14ac:dyDescent="0.15">
      <c r="A9" s="154" t="s">
        <v>557</v>
      </c>
      <c r="B9" s="159"/>
      <c r="C9" s="160"/>
      <c r="D9" s="161">
        <v>178657</v>
      </c>
      <c r="E9" s="162"/>
      <c r="F9" s="163">
        <v>73475</v>
      </c>
      <c r="G9" s="164"/>
      <c r="H9" s="165"/>
    </row>
    <row r="10" spans="1:8" x14ac:dyDescent="0.15">
      <c r="A10" s="166"/>
      <c r="B10" s="167"/>
      <c r="C10" s="168"/>
      <c r="D10" s="169">
        <v>110851</v>
      </c>
      <c r="E10" s="170"/>
      <c r="F10" s="171">
        <v>43072</v>
      </c>
      <c r="G10" s="172"/>
      <c r="H10" s="173"/>
    </row>
    <row r="11" spans="1:8" x14ac:dyDescent="0.15">
      <c r="A11" s="154" t="s">
        <v>558</v>
      </c>
      <c r="B11" s="159"/>
      <c r="C11" s="160"/>
      <c r="D11" s="161">
        <v>74424</v>
      </c>
      <c r="E11" s="162"/>
      <c r="F11" s="163">
        <v>87464</v>
      </c>
      <c r="G11" s="164"/>
      <c r="H11" s="165"/>
    </row>
    <row r="12" spans="1:8" x14ac:dyDescent="0.15">
      <c r="A12" s="166"/>
      <c r="B12" s="167"/>
      <c r="C12" s="174"/>
      <c r="D12" s="169">
        <v>44038</v>
      </c>
      <c r="E12" s="170"/>
      <c r="F12" s="171">
        <v>47479</v>
      </c>
      <c r="G12" s="172"/>
      <c r="H12" s="173"/>
    </row>
    <row r="13" spans="1:8" x14ac:dyDescent="0.15">
      <c r="A13" s="154"/>
      <c r="B13" s="159"/>
      <c r="C13" s="175"/>
      <c r="D13" s="176">
        <v>107305</v>
      </c>
      <c r="E13" s="177"/>
      <c r="F13" s="178">
        <v>73009</v>
      </c>
      <c r="G13" s="179"/>
      <c r="H13" s="165"/>
    </row>
    <row r="14" spans="1:8" x14ac:dyDescent="0.15">
      <c r="A14" s="166"/>
      <c r="B14" s="167"/>
      <c r="C14" s="168"/>
      <c r="D14" s="169">
        <v>62189</v>
      </c>
      <c r="E14" s="170"/>
      <c r="F14" s="171">
        <v>39341</v>
      </c>
      <c r="G14" s="172"/>
      <c r="H14" s="173"/>
    </row>
    <row r="17" spans="1:11" x14ac:dyDescent="0.15">
      <c r="A17" s="150" t="s">
        <v>55</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56</v>
      </c>
      <c r="B19" s="180">
        <f>ROUND(VALUE(SUBSTITUTE(実質収支比率等に係る経年分析!F$48,"▲","-")),2)</f>
        <v>4.7300000000000004</v>
      </c>
      <c r="C19" s="180">
        <f>ROUND(VALUE(SUBSTITUTE(実質収支比率等に係る経年分析!G$48,"▲","-")),2)</f>
        <v>5.57</v>
      </c>
      <c r="D19" s="180">
        <f>ROUND(VALUE(SUBSTITUTE(実質収支比率等に係る経年分析!H$48,"▲","-")),2)</f>
        <v>4.6500000000000004</v>
      </c>
      <c r="E19" s="180">
        <f>ROUND(VALUE(SUBSTITUTE(実質収支比率等に係る経年分析!I$48,"▲","-")),2)</f>
        <v>3.37</v>
      </c>
      <c r="F19" s="180">
        <f>ROUND(VALUE(SUBSTITUTE(実質収支比率等に係る経年分析!J$48,"▲","-")),2)</f>
        <v>3.87</v>
      </c>
    </row>
    <row r="20" spans="1:11" x14ac:dyDescent="0.15">
      <c r="A20" s="180" t="s">
        <v>57</v>
      </c>
      <c r="B20" s="180">
        <f>ROUND(VALUE(SUBSTITUTE(実質収支比率等に係る経年分析!F$47,"▲","-")),2)</f>
        <v>50.51</v>
      </c>
      <c r="C20" s="180">
        <f>ROUND(VALUE(SUBSTITUTE(実質収支比率等に係る経年分析!G$47,"▲","-")),2)</f>
        <v>48.89</v>
      </c>
      <c r="D20" s="180">
        <f>ROUND(VALUE(SUBSTITUTE(実質収支比率等に係る経年分析!H$47,"▲","-")),2)</f>
        <v>46.7</v>
      </c>
      <c r="E20" s="180">
        <f>ROUND(VALUE(SUBSTITUTE(実質収支比率等に係る経年分析!I$47,"▲","-")),2)</f>
        <v>42.39</v>
      </c>
      <c r="F20" s="180">
        <f>ROUND(VALUE(SUBSTITUTE(実質収支比率等に係る経年分析!J$47,"▲","-")),2)</f>
        <v>40.57</v>
      </c>
    </row>
    <row r="21" spans="1:11" x14ac:dyDescent="0.15">
      <c r="A21" s="180" t="s">
        <v>58</v>
      </c>
      <c r="B21" s="180">
        <f>IF(ISNUMBER(VALUE(SUBSTITUTE(実質収支比率等に係る経年分析!F$49,"▲","-"))),ROUND(VALUE(SUBSTITUTE(実質収支比率等に係る経年分析!F$49,"▲","-")),2),NA())</f>
        <v>5.65</v>
      </c>
      <c r="C21" s="180">
        <f>IF(ISNUMBER(VALUE(SUBSTITUTE(実質収支比率等に係る経年分析!G$49,"▲","-"))),ROUND(VALUE(SUBSTITUTE(実質収支比率等に係る経年分析!G$49,"▲","-")),2),NA())</f>
        <v>0.38</v>
      </c>
      <c r="D21" s="180">
        <f>IF(ISNUMBER(VALUE(SUBSTITUTE(実質収支比率等に係る経年分析!H$49,"▲","-"))),ROUND(VALUE(SUBSTITUTE(実質収支比率等に係る経年分析!H$49,"▲","-")),2),NA())</f>
        <v>0.75</v>
      </c>
      <c r="E21" s="180">
        <f>IF(ISNUMBER(VALUE(SUBSTITUTE(実質収支比率等に係る経年分析!I$49,"▲","-"))),ROUND(VALUE(SUBSTITUTE(実質収支比率等に係る経年分析!I$49,"▲","-")),2),NA())</f>
        <v>-0.72</v>
      </c>
      <c r="F21" s="180">
        <f>IF(ISNUMBER(VALUE(SUBSTITUTE(実質収支比率等に係る経年分析!J$49,"▲","-"))),ROUND(VALUE(SUBSTITUTE(実質収支比率等に係る経年分析!J$49,"▲","-")),2),NA())</f>
        <v>2.17</v>
      </c>
    </row>
    <row r="24" spans="1:11" x14ac:dyDescent="0.15">
      <c r="A24" s="150" t="s">
        <v>59</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60</v>
      </c>
      <c r="C26" s="181" t="s">
        <v>61</v>
      </c>
      <c r="D26" s="181" t="s">
        <v>60</v>
      </c>
      <c r="E26" s="181" t="s">
        <v>61</v>
      </c>
      <c r="F26" s="181" t="s">
        <v>60</v>
      </c>
      <c r="G26" s="181" t="s">
        <v>61</v>
      </c>
      <c r="H26" s="181" t="s">
        <v>60</v>
      </c>
      <c r="I26" s="181" t="s">
        <v>61</v>
      </c>
      <c r="J26" s="181" t="s">
        <v>60</v>
      </c>
      <c r="K26" s="181" t="s">
        <v>61</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0.57999999999999996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住宅新築資金等貸付事業特別会計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国民宿舎事業特別会計</v>
      </c>
      <c r="B31" s="181">
        <f>IF(ROUND(VALUE(SUBSTITUTE(連結実質赤字比率に係る赤字・黒字の構成分析!F$39,"▲", "-")), 2) &lt; 0, ABS(ROUND(VALUE(SUBSTITUTE(連結実質赤字比率に係る赤字・黒字の構成分析!F$39,"▲", "-")), 2)), NA())</f>
        <v>0.03</v>
      </c>
      <c r="C31" s="181" t="e">
        <f>IF(ROUND(VALUE(SUBSTITUTE(連結実質赤字比率に係る赤字・黒字の構成分析!F$39,"▲", "-")), 2) &gt;= 0, ABS(ROUND(VALUE(SUBSTITUTE(連結実質赤字比率に係る赤字・黒字の構成分析!F$39,"▲", "-")), 2)), NA())</f>
        <v>#N/A</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温泉事業特別会計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0.14000000000000001</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1.1499999999999999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1.1499999999999999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4.7300000000000004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5.57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4.6500000000000004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3.37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3.86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7.07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7.56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7.29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7.82</v>
      </c>
    </row>
    <row r="39" spans="1:16" x14ac:dyDescent="0.15">
      <c r="A39" s="150" t="s">
        <v>62</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63</v>
      </c>
      <c r="C41" s="182"/>
      <c r="D41" s="182" t="s">
        <v>64</v>
      </c>
      <c r="E41" s="182" t="s">
        <v>63</v>
      </c>
      <c r="F41" s="182"/>
      <c r="G41" s="182" t="s">
        <v>64</v>
      </c>
      <c r="H41" s="182" t="s">
        <v>63</v>
      </c>
      <c r="I41" s="182"/>
      <c r="J41" s="182" t="s">
        <v>64</v>
      </c>
      <c r="K41" s="182" t="s">
        <v>63</v>
      </c>
      <c r="L41" s="182"/>
      <c r="M41" s="182" t="s">
        <v>64</v>
      </c>
      <c r="N41" s="182" t="s">
        <v>63</v>
      </c>
      <c r="O41" s="182"/>
      <c r="P41" s="182" t="s">
        <v>64</v>
      </c>
    </row>
    <row r="42" spans="1:16" x14ac:dyDescent="0.15">
      <c r="A42" s="182" t="s">
        <v>65</v>
      </c>
      <c r="B42" s="182"/>
      <c r="C42" s="182"/>
      <c r="D42" s="182">
        <f>'実質公債費比率（分子）の構造'!K$52</f>
        <v>1454</v>
      </c>
      <c r="E42" s="182"/>
      <c r="F42" s="182"/>
      <c r="G42" s="182">
        <f>'実質公債費比率（分子）の構造'!L$52</f>
        <v>1346</v>
      </c>
      <c r="H42" s="182"/>
      <c r="I42" s="182"/>
      <c r="J42" s="182">
        <f>'実質公債費比率（分子）の構造'!M$52</f>
        <v>1313</v>
      </c>
      <c r="K42" s="182"/>
      <c r="L42" s="182"/>
      <c r="M42" s="182">
        <f>'実質公債費比率（分子）の構造'!N$52</f>
        <v>1305</v>
      </c>
      <c r="N42" s="182"/>
      <c r="O42" s="182"/>
      <c r="P42" s="182">
        <f>'実質公債費比率（分子）の構造'!O$52</f>
        <v>1216</v>
      </c>
    </row>
    <row r="43" spans="1:16" x14ac:dyDescent="0.15">
      <c r="A43" s="182" t="s">
        <v>66</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67</v>
      </c>
      <c r="B44" s="182">
        <f>'実質公債費比率（分子）の構造'!K$50</f>
        <v>4</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2</v>
      </c>
      <c r="O44" s="182"/>
      <c r="P44" s="182"/>
    </row>
    <row r="45" spans="1:16" x14ac:dyDescent="0.15">
      <c r="A45" s="182" t="s">
        <v>68</v>
      </c>
      <c r="B45" s="182">
        <f>'実質公債費比率（分子）の構造'!K$49</f>
        <v>29</v>
      </c>
      <c r="C45" s="182"/>
      <c r="D45" s="182"/>
      <c r="E45" s="182">
        <f>'実質公債費比率（分子）の構造'!L$49</f>
        <v>36</v>
      </c>
      <c r="F45" s="182"/>
      <c r="G45" s="182"/>
      <c r="H45" s="182">
        <f>'実質公債費比率（分子）の構造'!M$49</f>
        <v>35</v>
      </c>
      <c r="I45" s="182"/>
      <c r="J45" s="182"/>
      <c r="K45" s="182">
        <f>'実質公債費比率（分子）の構造'!N$49</f>
        <v>20</v>
      </c>
      <c r="L45" s="182"/>
      <c r="M45" s="182"/>
      <c r="N45" s="182">
        <f>'実質公債費比率（分子）の構造'!O$49</f>
        <v>27</v>
      </c>
      <c r="O45" s="182"/>
      <c r="P45" s="182"/>
    </row>
    <row r="46" spans="1:16" x14ac:dyDescent="0.15">
      <c r="A46" s="182" t="s">
        <v>69</v>
      </c>
      <c r="B46" s="182">
        <f>'実質公債費比率（分子）の構造'!K$48</f>
        <v>522</v>
      </c>
      <c r="C46" s="182"/>
      <c r="D46" s="182"/>
      <c r="E46" s="182">
        <f>'実質公債費比率（分子）の構造'!L$48</f>
        <v>645</v>
      </c>
      <c r="F46" s="182"/>
      <c r="G46" s="182"/>
      <c r="H46" s="182">
        <f>'実質公債費比率（分子）の構造'!M$48</f>
        <v>617</v>
      </c>
      <c r="I46" s="182"/>
      <c r="J46" s="182"/>
      <c r="K46" s="182">
        <f>'実質公債費比率（分子）の構造'!N$48</f>
        <v>587</v>
      </c>
      <c r="L46" s="182"/>
      <c r="M46" s="182"/>
      <c r="N46" s="182">
        <f>'実質公債費比率（分子）の構造'!O$48</f>
        <v>562</v>
      </c>
      <c r="O46" s="182"/>
      <c r="P46" s="182"/>
    </row>
    <row r="47" spans="1:16" x14ac:dyDescent="0.15">
      <c r="A47" s="182" t="s">
        <v>70</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71</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72</v>
      </c>
      <c r="B49" s="182">
        <f>'実質公債費比率（分子）の構造'!K$45</f>
        <v>1583</v>
      </c>
      <c r="C49" s="182"/>
      <c r="D49" s="182"/>
      <c r="E49" s="182">
        <f>'実質公債費比率（分子）の構造'!L$45</f>
        <v>1381</v>
      </c>
      <c r="F49" s="182"/>
      <c r="G49" s="182"/>
      <c r="H49" s="182">
        <f>'実質公債費比率（分子）の構造'!M$45</f>
        <v>1296</v>
      </c>
      <c r="I49" s="182"/>
      <c r="J49" s="182"/>
      <c r="K49" s="182">
        <f>'実質公債費比率（分子）の構造'!N$45</f>
        <v>1259</v>
      </c>
      <c r="L49" s="182"/>
      <c r="M49" s="182"/>
      <c r="N49" s="182">
        <f>'実質公債費比率（分子）の構造'!O$45</f>
        <v>1072</v>
      </c>
      <c r="O49" s="182"/>
      <c r="P49" s="182"/>
    </row>
    <row r="50" spans="1:16" x14ac:dyDescent="0.15">
      <c r="A50" s="182" t="s">
        <v>73</v>
      </c>
      <c r="B50" s="182" t="e">
        <f>NA()</f>
        <v>#N/A</v>
      </c>
      <c r="C50" s="182">
        <f>IF(ISNUMBER('実質公債費比率（分子）の構造'!K$53),'実質公債費比率（分子）の構造'!K$53,NA())</f>
        <v>684</v>
      </c>
      <c r="D50" s="182" t="e">
        <f>NA()</f>
        <v>#N/A</v>
      </c>
      <c r="E50" s="182" t="e">
        <f>NA()</f>
        <v>#N/A</v>
      </c>
      <c r="F50" s="182">
        <f>IF(ISNUMBER('実質公債費比率（分子）の構造'!L$53),'実質公債費比率（分子）の構造'!L$53,NA())</f>
        <v>717</v>
      </c>
      <c r="G50" s="182" t="e">
        <f>NA()</f>
        <v>#N/A</v>
      </c>
      <c r="H50" s="182" t="e">
        <f>NA()</f>
        <v>#N/A</v>
      </c>
      <c r="I50" s="182">
        <f>IF(ISNUMBER('実質公債費比率（分子）の構造'!M$53),'実質公債費比率（分子）の構造'!M$53,NA())</f>
        <v>636</v>
      </c>
      <c r="J50" s="182" t="e">
        <f>NA()</f>
        <v>#N/A</v>
      </c>
      <c r="K50" s="182" t="e">
        <f>NA()</f>
        <v>#N/A</v>
      </c>
      <c r="L50" s="182">
        <f>IF(ISNUMBER('実質公債費比率（分子）の構造'!N$53),'実質公債費比率（分子）の構造'!N$53,NA())</f>
        <v>562</v>
      </c>
      <c r="M50" s="182" t="e">
        <f>NA()</f>
        <v>#N/A</v>
      </c>
      <c r="N50" s="182" t="e">
        <f>NA()</f>
        <v>#N/A</v>
      </c>
      <c r="O50" s="182">
        <f>IF(ISNUMBER('実質公債費比率（分子）の構造'!O$53),'実質公債費比率（分子）の構造'!O$53,NA())</f>
        <v>447</v>
      </c>
      <c r="P50" s="182" t="e">
        <f>NA()</f>
        <v>#N/A</v>
      </c>
    </row>
    <row r="53" spans="1:16" x14ac:dyDescent="0.15">
      <c r="A53" s="150" t="s">
        <v>74</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75</v>
      </c>
      <c r="C55" s="181"/>
      <c r="D55" s="181" t="s">
        <v>76</v>
      </c>
      <c r="E55" s="181" t="s">
        <v>75</v>
      </c>
      <c r="F55" s="181"/>
      <c r="G55" s="181" t="s">
        <v>76</v>
      </c>
      <c r="H55" s="181" t="s">
        <v>75</v>
      </c>
      <c r="I55" s="181"/>
      <c r="J55" s="181" t="s">
        <v>76</v>
      </c>
      <c r="K55" s="181" t="s">
        <v>75</v>
      </c>
      <c r="L55" s="181"/>
      <c r="M55" s="181" t="s">
        <v>76</v>
      </c>
      <c r="N55" s="181" t="s">
        <v>75</v>
      </c>
      <c r="O55" s="181"/>
      <c r="P55" s="181" t="s">
        <v>76</v>
      </c>
    </row>
    <row r="56" spans="1:16" x14ac:dyDescent="0.15">
      <c r="A56" s="181" t="s">
        <v>43</v>
      </c>
      <c r="B56" s="181"/>
      <c r="C56" s="181"/>
      <c r="D56" s="181">
        <f>'将来負担比率（分子）の構造'!I$52</f>
        <v>12910</v>
      </c>
      <c r="E56" s="181"/>
      <c r="F56" s="181"/>
      <c r="G56" s="181">
        <f>'将来負担比率（分子）の構造'!J$52</f>
        <v>12867</v>
      </c>
      <c r="H56" s="181"/>
      <c r="I56" s="181"/>
      <c r="J56" s="181">
        <f>'将来負担比率（分子）の構造'!K$52</f>
        <v>13231</v>
      </c>
      <c r="K56" s="181"/>
      <c r="L56" s="181"/>
      <c r="M56" s="181">
        <f>'将来負担比率（分子）の構造'!L$52</f>
        <v>13189</v>
      </c>
      <c r="N56" s="181"/>
      <c r="O56" s="181"/>
      <c r="P56" s="181">
        <f>'将来負担比率（分子）の構造'!M$52</f>
        <v>12519</v>
      </c>
    </row>
    <row r="57" spans="1:16" x14ac:dyDescent="0.15">
      <c r="A57" s="181" t="s">
        <v>42</v>
      </c>
      <c r="B57" s="181"/>
      <c r="C57" s="181"/>
      <c r="D57" s="181">
        <f>'将来負担比率（分子）の構造'!I$51</f>
        <v>40</v>
      </c>
      <c r="E57" s="181"/>
      <c r="F57" s="181"/>
      <c r="G57" s="181">
        <f>'将来負担比率（分子）の構造'!J$51</f>
        <v>29</v>
      </c>
      <c r="H57" s="181"/>
      <c r="I57" s="181"/>
      <c r="J57" s="181">
        <f>'将来負担比率（分子）の構造'!K$51</f>
        <v>19</v>
      </c>
      <c r="K57" s="181"/>
      <c r="L57" s="181"/>
      <c r="M57" s="181">
        <f>'将来負担比率（分子）の構造'!L$51</f>
        <v>11</v>
      </c>
      <c r="N57" s="181"/>
      <c r="O57" s="181"/>
      <c r="P57" s="181">
        <f>'将来負担比率（分子）の構造'!M$51</f>
        <v>3</v>
      </c>
    </row>
    <row r="58" spans="1:16" x14ac:dyDescent="0.15">
      <c r="A58" s="181" t="s">
        <v>41</v>
      </c>
      <c r="B58" s="181"/>
      <c r="C58" s="181"/>
      <c r="D58" s="181">
        <f>'将来負担比率（分子）の構造'!I$50</f>
        <v>5024</v>
      </c>
      <c r="E58" s="181"/>
      <c r="F58" s="181"/>
      <c r="G58" s="181">
        <f>'将来負担比率（分子）の構造'!J$50</f>
        <v>4617</v>
      </c>
      <c r="H58" s="181"/>
      <c r="I58" s="181"/>
      <c r="J58" s="181">
        <f>'将来負担比率（分子）の構造'!K$50</f>
        <v>4551</v>
      </c>
      <c r="K58" s="181"/>
      <c r="L58" s="181"/>
      <c r="M58" s="181">
        <f>'将来負担比率（分子）の構造'!L$50</f>
        <v>4271</v>
      </c>
      <c r="N58" s="181"/>
      <c r="O58" s="181"/>
      <c r="P58" s="181">
        <f>'将来負担比率（分子）の構造'!M$50</f>
        <v>4103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98</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1188</v>
      </c>
      <c r="C62" s="181"/>
      <c r="D62" s="181"/>
      <c r="E62" s="181">
        <f>'将来負担比率（分子）の構造'!J$45</f>
        <v>923</v>
      </c>
      <c r="F62" s="181"/>
      <c r="G62" s="181"/>
      <c r="H62" s="181">
        <f>'将来負担比率（分子）の構造'!K$45</f>
        <v>1048</v>
      </c>
      <c r="I62" s="181"/>
      <c r="J62" s="181"/>
      <c r="K62" s="181">
        <f>'将来負担比率（分子）の構造'!L$45</f>
        <v>1000</v>
      </c>
      <c r="L62" s="181"/>
      <c r="M62" s="181"/>
      <c r="N62" s="181">
        <f>'将来負担比率（分子）の構造'!M$45</f>
        <v>933</v>
      </c>
      <c r="O62" s="181"/>
      <c r="P62" s="181"/>
    </row>
    <row r="63" spans="1:16" x14ac:dyDescent="0.15">
      <c r="A63" s="181" t="s">
        <v>34</v>
      </c>
      <c r="B63" s="181">
        <f>'将来負担比率（分子）の構造'!I$44</f>
        <v>315</v>
      </c>
      <c r="C63" s="181"/>
      <c r="D63" s="181"/>
      <c r="E63" s="181">
        <f>'将来負担比率（分子）の構造'!J$44</f>
        <v>299</v>
      </c>
      <c r="F63" s="181"/>
      <c r="G63" s="181"/>
      <c r="H63" s="181">
        <f>'将来負担比率（分子）の構造'!K$44</f>
        <v>270</v>
      </c>
      <c r="I63" s="181"/>
      <c r="J63" s="181"/>
      <c r="K63" s="181">
        <f>'将来負担比率（分子）の構造'!L$44</f>
        <v>274</v>
      </c>
      <c r="L63" s="181"/>
      <c r="M63" s="181"/>
      <c r="N63" s="181">
        <f>'将来負担比率（分子）の構造'!M$44</f>
        <v>322</v>
      </c>
      <c r="O63" s="181"/>
      <c r="P63" s="181"/>
    </row>
    <row r="64" spans="1:16" x14ac:dyDescent="0.15">
      <c r="A64" s="181" t="s">
        <v>33</v>
      </c>
      <c r="B64" s="181">
        <f>'将来負担比率（分子）の構造'!I$43</f>
        <v>4627</v>
      </c>
      <c r="C64" s="181"/>
      <c r="D64" s="181"/>
      <c r="E64" s="181">
        <f>'将来負担比率（分子）の構造'!J$43</f>
        <v>4652</v>
      </c>
      <c r="F64" s="181"/>
      <c r="G64" s="181"/>
      <c r="H64" s="181">
        <f>'将来負担比率（分子）の構造'!K$43</f>
        <v>4674</v>
      </c>
      <c r="I64" s="181"/>
      <c r="J64" s="181"/>
      <c r="K64" s="181">
        <f>'将来負担比率（分子）の構造'!L$43</f>
        <v>4508</v>
      </c>
      <c r="L64" s="181"/>
      <c r="M64" s="181"/>
      <c r="N64" s="181">
        <f>'将来負担比率（分子）の構造'!M$43</f>
        <v>4036</v>
      </c>
      <c r="O64" s="181"/>
      <c r="P64" s="181"/>
    </row>
    <row r="65" spans="1:16" x14ac:dyDescent="0.15">
      <c r="A65" s="181" t="s">
        <v>32</v>
      </c>
      <c r="B65" s="181">
        <f>'将来負担比率（分子）の構造'!I$42</f>
        <v>10</v>
      </c>
      <c r="C65" s="181"/>
      <c r="D65" s="181"/>
      <c r="E65" s="181">
        <f>'将来負担比率（分子）の構造'!J$42</f>
        <v>9</v>
      </c>
      <c r="F65" s="181"/>
      <c r="G65" s="181"/>
      <c r="H65" s="181">
        <f>'将来負担比率（分子）の構造'!K$42</f>
        <v>8</v>
      </c>
      <c r="I65" s="181"/>
      <c r="J65" s="181"/>
      <c r="K65" s="181">
        <f>'将来負担比率（分子）の構造'!L$42</f>
        <v>7</v>
      </c>
      <c r="L65" s="181"/>
      <c r="M65" s="181"/>
      <c r="N65" s="181">
        <f>'将来負担比率（分子）の構造'!M$42</f>
        <v>5</v>
      </c>
      <c r="O65" s="181"/>
      <c r="P65" s="181"/>
    </row>
    <row r="66" spans="1:16" x14ac:dyDescent="0.15">
      <c r="A66" s="181" t="s">
        <v>31</v>
      </c>
      <c r="B66" s="181">
        <f>'将来負担比率（分子）の構造'!I$41</f>
        <v>12049</v>
      </c>
      <c r="C66" s="181"/>
      <c r="D66" s="181"/>
      <c r="E66" s="181">
        <f>'将来負担比率（分子）の構造'!J$41</f>
        <v>12065</v>
      </c>
      <c r="F66" s="181"/>
      <c r="G66" s="181"/>
      <c r="H66" s="181">
        <f>'将来負担比率（分子）の構造'!K$41</f>
        <v>12264</v>
      </c>
      <c r="I66" s="181"/>
      <c r="J66" s="181"/>
      <c r="K66" s="181">
        <f>'将来負担比率（分子）の構造'!L$41</f>
        <v>13026</v>
      </c>
      <c r="L66" s="181"/>
      <c r="M66" s="181"/>
      <c r="N66" s="181">
        <f>'将来負担比率（分子）の構造'!M$41</f>
        <v>12638</v>
      </c>
      <c r="O66" s="181"/>
      <c r="P66" s="181"/>
    </row>
    <row r="67" spans="1:16" x14ac:dyDescent="0.15">
      <c r="A67" s="181" t="s">
        <v>77</v>
      </c>
      <c r="B67" s="181" t="e">
        <f>NA()</f>
        <v>#N/A</v>
      </c>
      <c r="C67" s="181">
        <f>IF(ISNUMBER('将来負担比率（分子）の構造'!I$53), IF('将来負担比率（分子）の構造'!I$53 &lt; 0, 0, '将来負担比率（分子）の構造'!I$53), NA())</f>
        <v>313</v>
      </c>
      <c r="D67" s="181" t="e">
        <f>NA()</f>
        <v>#N/A</v>
      </c>
      <c r="E67" s="181" t="e">
        <f>NA()</f>
        <v>#N/A</v>
      </c>
      <c r="F67" s="181">
        <f>IF(ISNUMBER('将来負担比率（分子）の構造'!J$53), IF('将来負担比率（分子）の構造'!J$53 &lt; 0, 0, '将来負担比率（分子）の構造'!J$53), NA())</f>
        <v>436</v>
      </c>
      <c r="G67" s="181" t="e">
        <f>NA()</f>
        <v>#N/A</v>
      </c>
      <c r="H67" s="181" t="e">
        <f>NA()</f>
        <v>#N/A</v>
      </c>
      <c r="I67" s="181">
        <f>IF(ISNUMBER('将来負担比率（分子）の構造'!K$53), IF('将来負担比率（分子）の構造'!K$53 &lt; 0, 0, '将来負担比率（分子）の構造'!K$53), NA())</f>
        <v>463</v>
      </c>
      <c r="J67" s="181" t="e">
        <f>NA()</f>
        <v>#N/A</v>
      </c>
      <c r="K67" s="181" t="e">
        <f>NA()</f>
        <v>#N/A</v>
      </c>
      <c r="L67" s="181">
        <f>IF(ISNUMBER('将来負担比率（分子）の構造'!L$53), IF('将来負担比率（分子）の構造'!L$53 &lt; 0, 0, '将来負担比率（分子）の構造'!L$53), NA())</f>
        <v>1344</v>
      </c>
      <c r="M67" s="181" t="e">
        <f>NA()</f>
        <v>#N/A</v>
      </c>
      <c r="N67" s="181" t="e">
        <f>NA()</f>
        <v>#N/A</v>
      </c>
      <c r="O67" s="181">
        <f>IF(ISNUMBER('将来負担比率（分子）の構造'!M$53), IF('将来負担比率（分子）の構造'!M$53 &lt; 0, 0, '将来負担比率（分子）の構造'!M$53), NA())</f>
        <v>1308</v>
      </c>
      <c r="P67" s="181" t="e">
        <f>NA()</f>
        <v>#N/A</v>
      </c>
    </row>
    <row r="70" spans="1:16" x14ac:dyDescent="0.15">
      <c r="A70" s="183" t="s">
        <v>78</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79</v>
      </c>
      <c r="B72" s="185">
        <f>基金残高に係る経年分析!F55</f>
        <v>2861</v>
      </c>
      <c r="C72" s="185">
        <f>基金残高に係る経年分析!G55</f>
        <v>2581</v>
      </c>
      <c r="D72" s="185">
        <f>基金残高に係る経年分析!H55</f>
        <v>2391</v>
      </c>
    </row>
    <row r="73" spans="1:16" x14ac:dyDescent="0.15">
      <c r="A73" s="184" t="s">
        <v>80</v>
      </c>
      <c r="B73" s="185">
        <f>基金残高に係る経年分析!F56</f>
        <v>1148</v>
      </c>
      <c r="C73" s="185">
        <f>基金残高に係る経年分析!G56</f>
        <v>1148</v>
      </c>
      <c r="D73" s="185">
        <f>基金残高に係る経年分析!H56</f>
        <v>1056</v>
      </c>
    </row>
    <row r="74" spans="1:16" x14ac:dyDescent="0.15">
      <c r="A74" s="184" t="s">
        <v>81</v>
      </c>
      <c r="B74" s="185">
        <f>基金残高に係る経年分析!F57</f>
        <v>2160</v>
      </c>
      <c r="C74" s="185">
        <f>基金残高に係る経年分析!G57</f>
        <v>2160</v>
      </c>
      <c r="D74" s="185">
        <f>基金残高に係る経年分析!H57</f>
        <v>2262</v>
      </c>
    </row>
  </sheetData>
  <sheetProtection algorithmName="SHA-512" hashValue="uU47Fis8D8OAQ1lU5Lc6ilrUcw2hC1wfejGNpZH5P1pBqMpgUWRyL+4IToUlCBvHPFNjoGN9S4p3Wtb53j6Gug==" saltValue="giRoB3g+/7bngT+ui6iC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214</v>
      </c>
      <c r="DI1" s="622"/>
      <c r="DJ1" s="622"/>
      <c r="DK1" s="622"/>
      <c r="DL1" s="622"/>
      <c r="DM1" s="622"/>
      <c r="DN1" s="623"/>
      <c r="DO1" s="226"/>
      <c r="DP1" s="621" t="s">
        <v>215</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217</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218</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219</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220</v>
      </c>
      <c r="S4" s="625"/>
      <c r="T4" s="625"/>
      <c r="U4" s="625"/>
      <c r="V4" s="625"/>
      <c r="W4" s="625"/>
      <c r="X4" s="625"/>
      <c r="Y4" s="626"/>
      <c r="Z4" s="624" t="s">
        <v>221</v>
      </c>
      <c r="AA4" s="625"/>
      <c r="AB4" s="625"/>
      <c r="AC4" s="626"/>
      <c r="AD4" s="624" t="s">
        <v>222</v>
      </c>
      <c r="AE4" s="625"/>
      <c r="AF4" s="625"/>
      <c r="AG4" s="625"/>
      <c r="AH4" s="625"/>
      <c r="AI4" s="625"/>
      <c r="AJ4" s="625"/>
      <c r="AK4" s="626"/>
      <c r="AL4" s="624" t="s">
        <v>221</v>
      </c>
      <c r="AM4" s="625"/>
      <c r="AN4" s="625"/>
      <c r="AO4" s="626"/>
      <c r="AP4" s="630" t="s">
        <v>223</v>
      </c>
      <c r="AQ4" s="630"/>
      <c r="AR4" s="630"/>
      <c r="AS4" s="630"/>
      <c r="AT4" s="630"/>
      <c r="AU4" s="630"/>
      <c r="AV4" s="630"/>
      <c r="AW4" s="630"/>
      <c r="AX4" s="630"/>
      <c r="AY4" s="630"/>
      <c r="AZ4" s="630"/>
      <c r="BA4" s="630"/>
      <c r="BB4" s="630"/>
      <c r="BC4" s="630"/>
      <c r="BD4" s="630"/>
      <c r="BE4" s="630"/>
      <c r="BF4" s="630"/>
      <c r="BG4" s="630" t="s">
        <v>224</v>
      </c>
      <c r="BH4" s="630"/>
      <c r="BI4" s="630"/>
      <c r="BJ4" s="630"/>
      <c r="BK4" s="630"/>
      <c r="BL4" s="630"/>
      <c r="BM4" s="630"/>
      <c r="BN4" s="630"/>
      <c r="BO4" s="630" t="s">
        <v>221</v>
      </c>
      <c r="BP4" s="630"/>
      <c r="BQ4" s="630"/>
      <c r="BR4" s="630"/>
      <c r="BS4" s="630" t="s">
        <v>225</v>
      </c>
      <c r="BT4" s="630"/>
      <c r="BU4" s="630"/>
      <c r="BV4" s="630"/>
      <c r="BW4" s="630"/>
      <c r="BX4" s="630"/>
      <c r="BY4" s="630"/>
      <c r="BZ4" s="630"/>
      <c r="CA4" s="630"/>
      <c r="CB4" s="630"/>
      <c r="CD4" s="627" t="s">
        <v>226</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227</v>
      </c>
      <c r="C5" s="632"/>
      <c r="D5" s="632"/>
      <c r="E5" s="632"/>
      <c r="F5" s="632"/>
      <c r="G5" s="632"/>
      <c r="H5" s="632"/>
      <c r="I5" s="632"/>
      <c r="J5" s="632"/>
      <c r="K5" s="632"/>
      <c r="L5" s="632"/>
      <c r="M5" s="632"/>
      <c r="N5" s="632"/>
      <c r="O5" s="632"/>
      <c r="P5" s="632"/>
      <c r="Q5" s="633"/>
      <c r="R5" s="634">
        <v>1475056</v>
      </c>
      <c r="S5" s="635"/>
      <c r="T5" s="635"/>
      <c r="U5" s="635"/>
      <c r="V5" s="635"/>
      <c r="W5" s="635"/>
      <c r="X5" s="635"/>
      <c r="Y5" s="636"/>
      <c r="Z5" s="637">
        <v>14.5</v>
      </c>
      <c r="AA5" s="637"/>
      <c r="AB5" s="637"/>
      <c r="AC5" s="637"/>
      <c r="AD5" s="638">
        <v>1475056</v>
      </c>
      <c r="AE5" s="638"/>
      <c r="AF5" s="638"/>
      <c r="AG5" s="638"/>
      <c r="AH5" s="638"/>
      <c r="AI5" s="638"/>
      <c r="AJ5" s="638"/>
      <c r="AK5" s="638"/>
      <c r="AL5" s="639">
        <v>25.5</v>
      </c>
      <c r="AM5" s="640"/>
      <c r="AN5" s="640"/>
      <c r="AO5" s="641"/>
      <c r="AP5" s="631" t="s">
        <v>228</v>
      </c>
      <c r="AQ5" s="632"/>
      <c r="AR5" s="632"/>
      <c r="AS5" s="632"/>
      <c r="AT5" s="632"/>
      <c r="AU5" s="632"/>
      <c r="AV5" s="632"/>
      <c r="AW5" s="632"/>
      <c r="AX5" s="632"/>
      <c r="AY5" s="632"/>
      <c r="AZ5" s="632"/>
      <c r="BA5" s="632"/>
      <c r="BB5" s="632"/>
      <c r="BC5" s="632"/>
      <c r="BD5" s="632"/>
      <c r="BE5" s="632"/>
      <c r="BF5" s="633"/>
      <c r="BG5" s="645">
        <v>1455957</v>
      </c>
      <c r="BH5" s="646"/>
      <c r="BI5" s="646"/>
      <c r="BJ5" s="646"/>
      <c r="BK5" s="646"/>
      <c r="BL5" s="646"/>
      <c r="BM5" s="646"/>
      <c r="BN5" s="647"/>
      <c r="BO5" s="648">
        <v>98.7</v>
      </c>
      <c r="BP5" s="648"/>
      <c r="BQ5" s="648"/>
      <c r="BR5" s="648"/>
      <c r="BS5" s="649" t="s">
        <v>130</v>
      </c>
      <c r="BT5" s="649"/>
      <c r="BU5" s="649"/>
      <c r="BV5" s="649"/>
      <c r="BW5" s="649"/>
      <c r="BX5" s="649"/>
      <c r="BY5" s="649"/>
      <c r="BZ5" s="649"/>
      <c r="CA5" s="649"/>
      <c r="CB5" s="653"/>
      <c r="CD5" s="627" t="s">
        <v>223</v>
      </c>
      <c r="CE5" s="628"/>
      <c r="CF5" s="628"/>
      <c r="CG5" s="628"/>
      <c r="CH5" s="628"/>
      <c r="CI5" s="628"/>
      <c r="CJ5" s="628"/>
      <c r="CK5" s="628"/>
      <c r="CL5" s="628"/>
      <c r="CM5" s="628"/>
      <c r="CN5" s="628"/>
      <c r="CO5" s="628"/>
      <c r="CP5" s="628"/>
      <c r="CQ5" s="629"/>
      <c r="CR5" s="627" t="s">
        <v>229</v>
      </c>
      <c r="CS5" s="628"/>
      <c r="CT5" s="628"/>
      <c r="CU5" s="628"/>
      <c r="CV5" s="628"/>
      <c r="CW5" s="628"/>
      <c r="CX5" s="628"/>
      <c r="CY5" s="629"/>
      <c r="CZ5" s="627" t="s">
        <v>221</v>
      </c>
      <c r="DA5" s="628"/>
      <c r="DB5" s="628"/>
      <c r="DC5" s="629"/>
      <c r="DD5" s="627" t="s">
        <v>230</v>
      </c>
      <c r="DE5" s="628"/>
      <c r="DF5" s="628"/>
      <c r="DG5" s="628"/>
      <c r="DH5" s="628"/>
      <c r="DI5" s="628"/>
      <c r="DJ5" s="628"/>
      <c r="DK5" s="628"/>
      <c r="DL5" s="628"/>
      <c r="DM5" s="628"/>
      <c r="DN5" s="628"/>
      <c r="DO5" s="628"/>
      <c r="DP5" s="629"/>
      <c r="DQ5" s="627" t="s">
        <v>231</v>
      </c>
      <c r="DR5" s="628"/>
      <c r="DS5" s="628"/>
      <c r="DT5" s="628"/>
      <c r="DU5" s="628"/>
      <c r="DV5" s="628"/>
      <c r="DW5" s="628"/>
      <c r="DX5" s="628"/>
      <c r="DY5" s="628"/>
      <c r="DZ5" s="628"/>
      <c r="EA5" s="628"/>
      <c r="EB5" s="628"/>
      <c r="EC5" s="629"/>
    </row>
    <row r="6" spans="2:143" ht="11.25" customHeight="1" x14ac:dyDescent="0.15">
      <c r="B6" s="642" t="s">
        <v>232</v>
      </c>
      <c r="C6" s="643"/>
      <c r="D6" s="643"/>
      <c r="E6" s="643"/>
      <c r="F6" s="643"/>
      <c r="G6" s="643"/>
      <c r="H6" s="643"/>
      <c r="I6" s="643"/>
      <c r="J6" s="643"/>
      <c r="K6" s="643"/>
      <c r="L6" s="643"/>
      <c r="M6" s="643"/>
      <c r="N6" s="643"/>
      <c r="O6" s="643"/>
      <c r="P6" s="643"/>
      <c r="Q6" s="644"/>
      <c r="R6" s="645">
        <v>67917</v>
      </c>
      <c r="S6" s="646"/>
      <c r="T6" s="646"/>
      <c r="U6" s="646"/>
      <c r="V6" s="646"/>
      <c r="W6" s="646"/>
      <c r="X6" s="646"/>
      <c r="Y6" s="647"/>
      <c r="Z6" s="648">
        <v>0.7</v>
      </c>
      <c r="AA6" s="648"/>
      <c r="AB6" s="648"/>
      <c r="AC6" s="648"/>
      <c r="AD6" s="649">
        <v>67917</v>
      </c>
      <c r="AE6" s="649"/>
      <c r="AF6" s="649"/>
      <c r="AG6" s="649"/>
      <c r="AH6" s="649"/>
      <c r="AI6" s="649"/>
      <c r="AJ6" s="649"/>
      <c r="AK6" s="649"/>
      <c r="AL6" s="650">
        <v>1.2</v>
      </c>
      <c r="AM6" s="651"/>
      <c r="AN6" s="651"/>
      <c r="AO6" s="652"/>
      <c r="AP6" s="642" t="s">
        <v>233</v>
      </c>
      <c r="AQ6" s="643"/>
      <c r="AR6" s="643"/>
      <c r="AS6" s="643"/>
      <c r="AT6" s="643"/>
      <c r="AU6" s="643"/>
      <c r="AV6" s="643"/>
      <c r="AW6" s="643"/>
      <c r="AX6" s="643"/>
      <c r="AY6" s="643"/>
      <c r="AZ6" s="643"/>
      <c r="BA6" s="643"/>
      <c r="BB6" s="643"/>
      <c r="BC6" s="643"/>
      <c r="BD6" s="643"/>
      <c r="BE6" s="643"/>
      <c r="BF6" s="644"/>
      <c r="BG6" s="645">
        <v>1455957</v>
      </c>
      <c r="BH6" s="646"/>
      <c r="BI6" s="646"/>
      <c r="BJ6" s="646"/>
      <c r="BK6" s="646"/>
      <c r="BL6" s="646"/>
      <c r="BM6" s="646"/>
      <c r="BN6" s="647"/>
      <c r="BO6" s="648">
        <v>98.7</v>
      </c>
      <c r="BP6" s="648"/>
      <c r="BQ6" s="648"/>
      <c r="BR6" s="648"/>
      <c r="BS6" s="649" t="s">
        <v>130</v>
      </c>
      <c r="BT6" s="649"/>
      <c r="BU6" s="649"/>
      <c r="BV6" s="649"/>
      <c r="BW6" s="649"/>
      <c r="BX6" s="649"/>
      <c r="BY6" s="649"/>
      <c r="BZ6" s="649"/>
      <c r="CA6" s="649"/>
      <c r="CB6" s="653"/>
      <c r="CD6" s="656" t="s">
        <v>234</v>
      </c>
      <c r="CE6" s="657"/>
      <c r="CF6" s="657"/>
      <c r="CG6" s="657"/>
      <c r="CH6" s="657"/>
      <c r="CI6" s="657"/>
      <c r="CJ6" s="657"/>
      <c r="CK6" s="657"/>
      <c r="CL6" s="657"/>
      <c r="CM6" s="657"/>
      <c r="CN6" s="657"/>
      <c r="CO6" s="657"/>
      <c r="CP6" s="657"/>
      <c r="CQ6" s="658"/>
      <c r="CR6" s="645">
        <v>86503</v>
      </c>
      <c r="CS6" s="646"/>
      <c r="CT6" s="646"/>
      <c r="CU6" s="646"/>
      <c r="CV6" s="646"/>
      <c r="CW6" s="646"/>
      <c r="CX6" s="646"/>
      <c r="CY6" s="647"/>
      <c r="CZ6" s="639">
        <v>0.9</v>
      </c>
      <c r="DA6" s="640"/>
      <c r="DB6" s="640"/>
      <c r="DC6" s="659"/>
      <c r="DD6" s="654" t="s">
        <v>176</v>
      </c>
      <c r="DE6" s="646"/>
      <c r="DF6" s="646"/>
      <c r="DG6" s="646"/>
      <c r="DH6" s="646"/>
      <c r="DI6" s="646"/>
      <c r="DJ6" s="646"/>
      <c r="DK6" s="646"/>
      <c r="DL6" s="646"/>
      <c r="DM6" s="646"/>
      <c r="DN6" s="646"/>
      <c r="DO6" s="646"/>
      <c r="DP6" s="647"/>
      <c r="DQ6" s="654">
        <v>86503</v>
      </c>
      <c r="DR6" s="646"/>
      <c r="DS6" s="646"/>
      <c r="DT6" s="646"/>
      <c r="DU6" s="646"/>
      <c r="DV6" s="646"/>
      <c r="DW6" s="646"/>
      <c r="DX6" s="646"/>
      <c r="DY6" s="646"/>
      <c r="DZ6" s="646"/>
      <c r="EA6" s="646"/>
      <c r="EB6" s="646"/>
      <c r="EC6" s="655"/>
    </row>
    <row r="7" spans="2:143" ht="11.25" customHeight="1" x14ac:dyDescent="0.15">
      <c r="B7" s="642" t="s">
        <v>235</v>
      </c>
      <c r="C7" s="643"/>
      <c r="D7" s="643"/>
      <c r="E7" s="643"/>
      <c r="F7" s="643"/>
      <c r="G7" s="643"/>
      <c r="H7" s="643"/>
      <c r="I7" s="643"/>
      <c r="J7" s="643"/>
      <c r="K7" s="643"/>
      <c r="L7" s="643"/>
      <c r="M7" s="643"/>
      <c r="N7" s="643"/>
      <c r="O7" s="643"/>
      <c r="P7" s="643"/>
      <c r="Q7" s="644"/>
      <c r="R7" s="645">
        <v>1939</v>
      </c>
      <c r="S7" s="646"/>
      <c r="T7" s="646"/>
      <c r="U7" s="646"/>
      <c r="V7" s="646"/>
      <c r="W7" s="646"/>
      <c r="X7" s="646"/>
      <c r="Y7" s="647"/>
      <c r="Z7" s="648">
        <v>0</v>
      </c>
      <c r="AA7" s="648"/>
      <c r="AB7" s="648"/>
      <c r="AC7" s="648"/>
      <c r="AD7" s="649">
        <v>1939</v>
      </c>
      <c r="AE7" s="649"/>
      <c r="AF7" s="649"/>
      <c r="AG7" s="649"/>
      <c r="AH7" s="649"/>
      <c r="AI7" s="649"/>
      <c r="AJ7" s="649"/>
      <c r="AK7" s="649"/>
      <c r="AL7" s="650">
        <v>0</v>
      </c>
      <c r="AM7" s="651"/>
      <c r="AN7" s="651"/>
      <c r="AO7" s="652"/>
      <c r="AP7" s="642" t="s">
        <v>236</v>
      </c>
      <c r="AQ7" s="643"/>
      <c r="AR7" s="643"/>
      <c r="AS7" s="643"/>
      <c r="AT7" s="643"/>
      <c r="AU7" s="643"/>
      <c r="AV7" s="643"/>
      <c r="AW7" s="643"/>
      <c r="AX7" s="643"/>
      <c r="AY7" s="643"/>
      <c r="AZ7" s="643"/>
      <c r="BA7" s="643"/>
      <c r="BB7" s="643"/>
      <c r="BC7" s="643"/>
      <c r="BD7" s="643"/>
      <c r="BE7" s="643"/>
      <c r="BF7" s="644"/>
      <c r="BG7" s="645">
        <v>647921</v>
      </c>
      <c r="BH7" s="646"/>
      <c r="BI7" s="646"/>
      <c r="BJ7" s="646"/>
      <c r="BK7" s="646"/>
      <c r="BL7" s="646"/>
      <c r="BM7" s="646"/>
      <c r="BN7" s="647"/>
      <c r="BO7" s="648">
        <v>43.9</v>
      </c>
      <c r="BP7" s="648"/>
      <c r="BQ7" s="648"/>
      <c r="BR7" s="648"/>
      <c r="BS7" s="649" t="s">
        <v>130</v>
      </c>
      <c r="BT7" s="649"/>
      <c r="BU7" s="649"/>
      <c r="BV7" s="649"/>
      <c r="BW7" s="649"/>
      <c r="BX7" s="649"/>
      <c r="BY7" s="649"/>
      <c r="BZ7" s="649"/>
      <c r="CA7" s="649"/>
      <c r="CB7" s="653"/>
      <c r="CD7" s="660" t="s">
        <v>237</v>
      </c>
      <c r="CE7" s="661"/>
      <c r="CF7" s="661"/>
      <c r="CG7" s="661"/>
      <c r="CH7" s="661"/>
      <c r="CI7" s="661"/>
      <c r="CJ7" s="661"/>
      <c r="CK7" s="661"/>
      <c r="CL7" s="661"/>
      <c r="CM7" s="661"/>
      <c r="CN7" s="661"/>
      <c r="CO7" s="661"/>
      <c r="CP7" s="661"/>
      <c r="CQ7" s="662"/>
      <c r="CR7" s="645">
        <v>1770535</v>
      </c>
      <c r="CS7" s="646"/>
      <c r="CT7" s="646"/>
      <c r="CU7" s="646"/>
      <c r="CV7" s="646"/>
      <c r="CW7" s="646"/>
      <c r="CX7" s="646"/>
      <c r="CY7" s="647"/>
      <c r="CZ7" s="648">
        <v>17.8</v>
      </c>
      <c r="DA7" s="648"/>
      <c r="DB7" s="648"/>
      <c r="DC7" s="648"/>
      <c r="DD7" s="654">
        <v>410814</v>
      </c>
      <c r="DE7" s="646"/>
      <c r="DF7" s="646"/>
      <c r="DG7" s="646"/>
      <c r="DH7" s="646"/>
      <c r="DI7" s="646"/>
      <c r="DJ7" s="646"/>
      <c r="DK7" s="646"/>
      <c r="DL7" s="646"/>
      <c r="DM7" s="646"/>
      <c r="DN7" s="646"/>
      <c r="DO7" s="646"/>
      <c r="DP7" s="647"/>
      <c r="DQ7" s="654">
        <v>985811</v>
      </c>
      <c r="DR7" s="646"/>
      <c r="DS7" s="646"/>
      <c r="DT7" s="646"/>
      <c r="DU7" s="646"/>
      <c r="DV7" s="646"/>
      <c r="DW7" s="646"/>
      <c r="DX7" s="646"/>
      <c r="DY7" s="646"/>
      <c r="DZ7" s="646"/>
      <c r="EA7" s="646"/>
      <c r="EB7" s="646"/>
      <c r="EC7" s="655"/>
    </row>
    <row r="8" spans="2:143" ht="11.25" customHeight="1" x14ac:dyDescent="0.15">
      <c r="B8" s="642" t="s">
        <v>238</v>
      </c>
      <c r="C8" s="643"/>
      <c r="D8" s="643"/>
      <c r="E8" s="643"/>
      <c r="F8" s="643"/>
      <c r="G8" s="643"/>
      <c r="H8" s="643"/>
      <c r="I8" s="643"/>
      <c r="J8" s="643"/>
      <c r="K8" s="643"/>
      <c r="L8" s="643"/>
      <c r="M8" s="643"/>
      <c r="N8" s="643"/>
      <c r="O8" s="643"/>
      <c r="P8" s="643"/>
      <c r="Q8" s="644"/>
      <c r="R8" s="645">
        <v>6879</v>
      </c>
      <c r="S8" s="646"/>
      <c r="T8" s="646"/>
      <c r="U8" s="646"/>
      <c r="V8" s="646"/>
      <c r="W8" s="646"/>
      <c r="X8" s="646"/>
      <c r="Y8" s="647"/>
      <c r="Z8" s="648">
        <v>0.1</v>
      </c>
      <c r="AA8" s="648"/>
      <c r="AB8" s="648"/>
      <c r="AC8" s="648"/>
      <c r="AD8" s="649">
        <v>6879</v>
      </c>
      <c r="AE8" s="649"/>
      <c r="AF8" s="649"/>
      <c r="AG8" s="649"/>
      <c r="AH8" s="649"/>
      <c r="AI8" s="649"/>
      <c r="AJ8" s="649"/>
      <c r="AK8" s="649"/>
      <c r="AL8" s="650">
        <v>0.1</v>
      </c>
      <c r="AM8" s="651"/>
      <c r="AN8" s="651"/>
      <c r="AO8" s="652"/>
      <c r="AP8" s="642" t="s">
        <v>239</v>
      </c>
      <c r="AQ8" s="643"/>
      <c r="AR8" s="643"/>
      <c r="AS8" s="643"/>
      <c r="AT8" s="643"/>
      <c r="AU8" s="643"/>
      <c r="AV8" s="643"/>
      <c r="AW8" s="643"/>
      <c r="AX8" s="643"/>
      <c r="AY8" s="643"/>
      <c r="AZ8" s="643"/>
      <c r="BA8" s="643"/>
      <c r="BB8" s="643"/>
      <c r="BC8" s="643"/>
      <c r="BD8" s="643"/>
      <c r="BE8" s="643"/>
      <c r="BF8" s="644"/>
      <c r="BG8" s="645">
        <v>29208</v>
      </c>
      <c r="BH8" s="646"/>
      <c r="BI8" s="646"/>
      <c r="BJ8" s="646"/>
      <c r="BK8" s="646"/>
      <c r="BL8" s="646"/>
      <c r="BM8" s="646"/>
      <c r="BN8" s="647"/>
      <c r="BO8" s="648">
        <v>2</v>
      </c>
      <c r="BP8" s="648"/>
      <c r="BQ8" s="648"/>
      <c r="BR8" s="648"/>
      <c r="BS8" s="654" t="s">
        <v>176</v>
      </c>
      <c r="BT8" s="646"/>
      <c r="BU8" s="646"/>
      <c r="BV8" s="646"/>
      <c r="BW8" s="646"/>
      <c r="BX8" s="646"/>
      <c r="BY8" s="646"/>
      <c r="BZ8" s="646"/>
      <c r="CA8" s="646"/>
      <c r="CB8" s="655"/>
      <c r="CD8" s="660" t="s">
        <v>240</v>
      </c>
      <c r="CE8" s="661"/>
      <c r="CF8" s="661"/>
      <c r="CG8" s="661"/>
      <c r="CH8" s="661"/>
      <c r="CI8" s="661"/>
      <c r="CJ8" s="661"/>
      <c r="CK8" s="661"/>
      <c r="CL8" s="661"/>
      <c r="CM8" s="661"/>
      <c r="CN8" s="661"/>
      <c r="CO8" s="661"/>
      <c r="CP8" s="661"/>
      <c r="CQ8" s="662"/>
      <c r="CR8" s="645">
        <v>3080813</v>
      </c>
      <c r="CS8" s="646"/>
      <c r="CT8" s="646"/>
      <c r="CU8" s="646"/>
      <c r="CV8" s="646"/>
      <c r="CW8" s="646"/>
      <c r="CX8" s="646"/>
      <c r="CY8" s="647"/>
      <c r="CZ8" s="648">
        <v>31</v>
      </c>
      <c r="DA8" s="648"/>
      <c r="DB8" s="648"/>
      <c r="DC8" s="648"/>
      <c r="DD8" s="654">
        <v>77519</v>
      </c>
      <c r="DE8" s="646"/>
      <c r="DF8" s="646"/>
      <c r="DG8" s="646"/>
      <c r="DH8" s="646"/>
      <c r="DI8" s="646"/>
      <c r="DJ8" s="646"/>
      <c r="DK8" s="646"/>
      <c r="DL8" s="646"/>
      <c r="DM8" s="646"/>
      <c r="DN8" s="646"/>
      <c r="DO8" s="646"/>
      <c r="DP8" s="647"/>
      <c r="DQ8" s="654">
        <v>1790120</v>
      </c>
      <c r="DR8" s="646"/>
      <c r="DS8" s="646"/>
      <c r="DT8" s="646"/>
      <c r="DU8" s="646"/>
      <c r="DV8" s="646"/>
      <c r="DW8" s="646"/>
      <c r="DX8" s="646"/>
      <c r="DY8" s="646"/>
      <c r="DZ8" s="646"/>
      <c r="EA8" s="646"/>
      <c r="EB8" s="646"/>
      <c r="EC8" s="655"/>
    </row>
    <row r="9" spans="2:143" ht="11.25" customHeight="1" x14ac:dyDescent="0.15">
      <c r="B9" s="642" t="s">
        <v>241</v>
      </c>
      <c r="C9" s="643"/>
      <c r="D9" s="643"/>
      <c r="E9" s="643"/>
      <c r="F9" s="643"/>
      <c r="G9" s="643"/>
      <c r="H9" s="643"/>
      <c r="I9" s="643"/>
      <c r="J9" s="643"/>
      <c r="K9" s="643"/>
      <c r="L9" s="643"/>
      <c r="M9" s="643"/>
      <c r="N9" s="643"/>
      <c r="O9" s="643"/>
      <c r="P9" s="643"/>
      <c r="Q9" s="644"/>
      <c r="R9" s="645">
        <v>4827</v>
      </c>
      <c r="S9" s="646"/>
      <c r="T9" s="646"/>
      <c r="U9" s="646"/>
      <c r="V9" s="646"/>
      <c r="W9" s="646"/>
      <c r="X9" s="646"/>
      <c r="Y9" s="647"/>
      <c r="Z9" s="648">
        <v>0</v>
      </c>
      <c r="AA9" s="648"/>
      <c r="AB9" s="648"/>
      <c r="AC9" s="648"/>
      <c r="AD9" s="649">
        <v>4827</v>
      </c>
      <c r="AE9" s="649"/>
      <c r="AF9" s="649"/>
      <c r="AG9" s="649"/>
      <c r="AH9" s="649"/>
      <c r="AI9" s="649"/>
      <c r="AJ9" s="649"/>
      <c r="AK9" s="649"/>
      <c r="AL9" s="650">
        <v>0.1</v>
      </c>
      <c r="AM9" s="651"/>
      <c r="AN9" s="651"/>
      <c r="AO9" s="652"/>
      <c r="AP9" s="642" t="s">
        <v>242</v>
      </c>
      <c r="AQ9" s="643"/>
      <c r="AR9" s="643"/>
      <c r="AS9" s="643"/>
      <c r="AT9" s="643"/>
      <c r="AU9" s="643"/>
      <c r="AV9" s="643"/>
      <c r="AW9" s="643"/>
      <c r="AX9" s="643"/>
      <c r="AY9" s="643"/>
      <c r="AZ9" s="643"/>
      <c r="BA9" s="643"/>
      <c r="BB9" s="643"/>
      <c r="BC9" s="643"/>
      <c r="BD9" s="643"/>
      <c r="BE9" s="643"/>
      <c r="BF9" s="644"/>
      <c r="BG9" s="645">
        <v>571616</v>
      </c>
      <c r="BH9" s="646"/>
      <c r="BI9" s="646"/>
      <c r="BJ9" s="646"/>
      <c r="BK9" s="646"/>
      <c r="BL9" s="646"/>
      <c r="BM9" s="646"/>
      <c r="BN9" s="647"/>
      <c r="BO9" s="648">
        <v>38.799999999999997</v>
      </c>
      <c r="BP9" s="648"/>
      <c r="BQ9" s="648"/>
      <c r="BR9" s="648"/>
      <c r="BS9" s="654" t="s">
        <v>176</v>
      </c>
      <c r="BT9" s="646"/>
      <c r="BU9" s="646"/>
      <c r="BV9" s="646"/>
      <c r="BW9" s="646"/>
      <c r="BX9" s="646"/>
      <c r="BY9" s="646"/>
      <c r="BZ9" s="646"/>
      <c r="CA9" s="646"/>
      <c r="CB9" s="655"/>
      <c r="CD9" s="660" t="s">
        <v>243</v>
      </c>
      <c r="CE9" s="661"/>
      <c r="CF9" s="661"/>
      <c r="CG9" s="661"/>
      <c r="CH9" s="661"/>
      <c r="CI9" s="661"/>
      <c r="CJ9" s="661"/>
      <c r="CK9" s="661"/>
      <c r="CL9" s="661"/>
      <c r="CM9" s="661"/>
      <c r="CN9" s="661"/>
      <c r="CO9" s="661"/>
      <c r="CP9" s="661"/>
      <c r="CQ9" s="662"/>
      <c r="CR9" s="645">
        <v>404727</v>
      </c>
      <c r="CS9" s="646"/>
      <c r="CT9" s="646"/>
      <c r="CU9" s="646"/>
      <c r="CV9" s="646"/>
      <c r="CW9" s="646"/>
      <c r="CX9" s="646"/>
      <c r="CY9" s="647"/>
      <c r="CZ9" s="648">
        <v>4.0999999999999996</v>
      </c>
      <c r="DA9" s="648"/>
      <c r="DB9" s="648"/>
      <c r="DC9" s="648"/>
      <c r="DD9" s="654">
        <v>5697</v>
      </c>
      <c r="DE9" s="646"/>
      <c r="DF9" s="646"/>
      <c r="DG9" s="646"/>
      <c r="DH9" s="646"/>
      <c r="DI9" s="646"/>
      <c r="DJ9" s="646"/>
      <c r="DK9" s="646"/>
      <c r="DL9" s="646"/>
      <c r="DM9" s="646"/>
      <c r="DN9" s="646"/>
      <c r="DO9" s="646"/>
      <c r="DP9" s="647"/>
      <c r="DQ9" s="654">
        <v>342828</v>
      </c>
      <c r="DR9" s="646"/>
      <c r="DS9" s="646"/>
      <c r="DT9" s="646"/>
      <c r="DU9" s="646"/>
      <c r="DV9" s="646"/>
      <c r="DW9" s="646"/>
      <c r="DX9" s="646"/>
      <c r="DY9" s="646"/>
      <c r="DZ9" s="646"/>
      <c r="EA9" s="646"/>
      <c r="EB9" s="646"/>
      <c r="EC9" s="655"/>
    </row>
    <row r="10" spans="2:143" ht="11.25" customHeight="1" x14ac:dyDescent="0.15">
      <c r="B10" s="642" t="s">
        <v>244</v>
      </c>
      <c r="C10" s="643"/>
      <c r="D10" s="643"/>
      <c r="E10" s="643"/>
      <c r="F10" s="643"/>
      <c r="G10" s="643"/>
      <c r="H10" s="643"/>
      <c r="I10" s="643"/>
      <c r="J10" s="643"/>
      <c r="K10" s="643"/>
      <c r="L10" s="643"/>
      <c r="M10" s="643"/>
      <c r="N10" s="643"/>
      <c r="O10" s="643"/>
      <c r="P10" s="643"/>
      <c r="Q10" s="644"/>
      <c r="R10" s="645" t="s">
        <v>130</v>
      </c>
      <c r="S10" s="646"/>
      <c r="T10" s="646"/>
      <c r="U10" s="646"/>
      <c r="V10" s="646"/>
      <c r="W10" s="646"/>
      <c r="X10" s="646"/>
      <c r="Y10" s="647"/>
      <c r="Z10" s="648" t="s">
        <v>176</v>
      </c>
      <c r="AA10" s="648"/>
      <c r="AB10" s="648"/>
      <c r="AC10" s="648"/>
      <c r="AD10" s="649" t="s">
        <v>176</v>
      </c>
      <c r="AE10" s="649"/>
      <c r="AF10" s="649"/>
      <c r="AG10" s="649"/>
      <c r="AH10" s="649"/>
      <c r="AI10" s="649"/>
      <c r="AJ10" s="649"/>
      <c r="AK10" s="649"/>
      <c r="AL10" s="650" t="s">
        <v>176</v>
      </c>
      <c r="AM10" s="651"/>
      <c r="AN10" s="651"/>
      <c r="AO10" s="652"/>
      <c r="AP10" s="642" t="s">
        <v>245</v>
      </c>
      <c r="AQ10" s="643"/>
      <c r="AR10" s="643"/>
      <c r="AS10" s="643"/>
      <c r="AT10" s="643"/>
      <c r="AU10" s="643"/>
      <c r="AV10" s="643"/>
      <c r="AW10" s="643"/>
      <c r="AX10" s="643"/>
      <c r="AY10" s="643"/>
      <c r="AZ10" s="643"/>
      <c r="BA10" s="643"/>
      <c r="BB10" s="643"/>
      <c r="BC10" s="643"/>
      <c r="BD10" s="643"/>
      <c r="BE10" s="643"/>
      <c r="BF10" s="644"/>
      <c r="BG10" s="645">
        <v>23648</v>
      </c>
      <c r="BH10" s="646"/>
      <c r="BI10" s="646"/>
      <c r="BJ10" s="646"/>
      <c r="BK10" s="646"/>
      <c r="BL10" s="646"/>
      <c r="BM10" s="646"/>
      <c r="BN10" s="647"/>
      <c r="BO10" s="648">
        <v>1.6</v>
      </c>
      <c r="BP10" s="648"/>
      <c r="BQ10" s="648"/>
      <c r="BR10" s="648"/>
      <c r="BS10" s="654" t="s">
        <v>130</v>
      </c>
      <c r="BT10" s="646"/>
      <c r="BU10" s="646"/>
      <c r="BV10" s="646"/>
      <c r="BW10" s="646"/>
      <c r="BX10" s="646"/>
      <c r="BY10" s="646"/>
      <c r="BZ10" s="646"/>
      <c r="CA10" s="646"/>
      <c r="CB10" s="655"/>
      <c r="CD10" s="660" t="s">
        <v>246</v>
      </c>
      <c r="CE10" s="661"/>
      <c r="CF10" s="661"/>
      <c r="CG10" s="661"/>
      <c r="CH10" s="661"/>
      <c r="CI10" s="661"/>
      <c r="CJ10" s="661"/>
      <c r="CK10" s="661"/>
      <c r="CL10" s="661"/>
      <c r="CM10" s="661"/>
      <c r="CN10" s="661"/>
      <c r="CO10" s="661"/>
      <c r="CP10" s="661"/>
      <c r="CQ10" s="662"/>
      <c r="CR10" s="645" t="s">
        <v>176</v>
      </c>
      <c r="CS10" s="646"/>
      <c r="CT10" s="646"/>
      <c r="CU10" s="646"/>
      <c r="CV10" s="646"/>
      <c r="CW10" s="646"/>
      <c r="CX10" s="646"/>
      <c r="CY10" s="647"/>
      <c r="CZ10" s="648" t="s">
        <v>130</v>
      </c>
      <c r="DA10" s="648"/>
      <c r="DB10" s="648"/>
      <c r="DC10" s="648"/>
      <c r="DD10" s="654" t="s">
        <v>130</v>
      </c>
      <c r="DE10" s="646"/>
      <c r="DF10" s="646"/>
      <c r="DG10" s="646"/>
      <c r="DH10" s="646"/>
      <c r="DI10" s="646"/>
      <c r="DJ10" s="646"/>
      <c r="DK10" s="646"/>
      <c r="DL10" s="646"/>
      <c r="DM10" s="646"/>
      <c r="DN10" s="646"/>
      <c r="DO10" s="646"/>
      <c r="DP10" s="647"/>
      <c r="DQ10" s="654" t="s">
        <v>130</v>
      </c>
      <c r="DR10" s="646"/>
      <c r="DS10" s="646"/>
      <c r="DT10" s="646"/>
      <c r="DU10" s="646"/>
      <c r="DV10" s="646"/>
      <c r="DW10" s="646"/>
      <c r="DX10" s="646"/>
      <c r="DY10" s="646"/>
      <c r="DZ10" s="646"/>
      <c r="EA10" s="646"/>
      <c r="EB10" s="646"/>
      <c r="EC10" s="655"/>
    </row>
    <row r="11" spans="2:143" ht="11.25" customHeight="1" x14ac:dyDescent="0.15">
      <c r="B11" s="642" t="s">
        <v>247</v>
      </c>
      <c r="C11" s="643"/>
      <c r="D11" s="643"/>
      <c r="E11" s="643"/>
      <c r="F11" s="643"/>
      <c r="G11" s="643"/>
      <c r="H11" s="643"/>
      <c r="I11" s="643"/>
      <c r="J11" s="643"/>
      <c r="K11" s="643"/>
      <c r="L11" s="643"/>
      <c r="M11" s="643"/>
      <c r="N11" s="643"/>
      <c r="O11" s="643"/>
      <c r="P11" s="643"/>
      <c r="Q11" s="644"/>
      <c r="R11" s="645">
        <v>258211</v>
      </c>
      <c r="S11" s="646"/>
      <c r="T11" s="646"/>
      <c r="U11" s="646"/>
      <c r="V11" s="646"/>
      <c r="W11" s="646"/>
      <c r="X11" s="646"/>
      <c r="Y11" s="647"/>
      <c r="Z11" s="650">
        <v>2.5</v>
      </c>
      <c r="AA11" s="651"/>
      <c r="AB11" s="651"/>
      <c r="AC11" s="663"/>
      <c r="AD11" s="654">
        <v>258211</v>
      </c>
      <c r="AE11" s="646"/>
      <c r="AF11" s="646"/>
      <c r="AG11" s="646"/>
      <c r="AH11" s="646"/>
      <c r="AI11" s="646"/>
      <c r="AJ11" s="646"/>
      <c r="AK11" s="647"/>
      <c r="AL11" s="650">
        <v>4.5</v>
      </c>
      <c r="AM11" s="651"/>
      <c r="AN11" s="651"/>
      <c r="AO11" s="652"/>
      <c r="AP11" s="642" t="s">
        <v>248</v>
      </c>
      <c r="AQ11" s="643"/>
      <c r="AR11" s="643"/>
      <c r="AS11" s="643"/>
      <c r="AT11" s="643"/>
      <c r="AU11" s="643"/>
      <c r="AV11" s="643"/>
      <c r="AW11" s="643"/>
      <c r="AX11" s="643"/>
      <c r="AY11" s="643"/>
      <c r="AZ11" s="643"/>
      <c r="BA11" s="643"/>
      <c r="BB11" s="643"/>
      <c r="BC11" s="643"/>
      <c r="BD11" s="643"/>
      <c r="BE11" s="643"/>
      <c r="BF11" s="644"/>
      <c r="BG11" s="645">
        <v>23449</v>
      </c>
      <c r="BH11" s="646"/>
      <c r="BI11" s="646"/>
      <c r="BJ11" s="646"/>
      <c r="BK11" s="646"/>
      <c r="BL11" s="646"/>
      <c r="BM11" s="646"/>
      <c r="BN11" s="647"/>
      <c r="BO11" s="648">
        <v>1.6</v>
      </c>
      <c r="BP11" s="648"/>
      <c r="BQ11" s="648"/>
      <c r="BR11" s="648"/>
      <c r="BS11" s="654" t="s">
        <v>176</v>
      </c>
      <c r="BT11" s="646"/>
      <c r="BU11" s="646"/>
      <c r="BV11" s="646"/>
      <c r="BW11" s="646"/>
      <c r="BX11" s="646"/>
      <c r="BY11" s="646"/>
      <c r="BZ11" s="646"/>
      <c r="CA11" s="646"/>
      <c r="CB11" s="655"/>
      <c r="CD11" s="660" t="s">
        <v>249</v>
      </c>
      <c r="CE11" s="661"/>
      <c r="CF11" s="661"/>
      <c r="CG11" s="661"/>
      <c r="CH11" s="661"/>
      <c r="CI11" s="661"/>
      <c r="CJ11" s="661"/>
      <c r="CK11" s="661"/>
      <c r="CL11" s="661"/>
      <c r="CM11" s="661"/>
      <c r="CN11" s="661"/>
      <c r="CO11" s="661"/>
      <c r="CP11" s="661"/>
      <c r="CQ11" s="662"/>
      <c r="CR11" s="645">
        <v>618757</v>
      </c>
      <c r="CS11" s="646"/>
      <c r="CT11" s="646"/>
      <c r="CU11" s="646"/>
      <c r="CV11" s="646"/>
      <c r="CW11" s="646"/>
      <c r="CX11" s="646"/>
      <c r="CY11" s="647"/>
      <c r="CZ11" s="648">
        <v>6.2</v>
      </c>
      <c r="DA11" s="648"/>
      <c r="DB11" s="648"/>
      <c r="DC11" s="648"/>
      <c r="DD11" s="654">
        <v>219555</v>
      </c>
      <c r="DE11" s="646"/>
      <c r="DF11" s="646"/>
      <c r="DG11" s="646"/>
      <c r="DH11" s="646"/>
      <c r="DI11" s="646"/>
      <c r="DJ11" s="646"/>
      <c r="DK11" s="646"/>
      <c r="DL11" s="646"/>
      <c r="DM11" s="646"/>
      <c r="DN11" s="646"/>
      <c r="DO11" s="646"/>
      <c r="DP11" s="647"/>
      <c r="DQ11" s="654">
        <v>279460</v>
      </c>
      <c r="DR11" s="646"/>
      <c r="DS11" s="646"/>
      <c r="DT11" s="646"/>
      <c r="DU11" s="646"/>
      <c r="DV11" s="646"/>
      <c r="DW11" s="646"/>
      <c r="DX11" s="646"/>
      <c r="DY11" s="646"/>
      <c r="DZ11" s="646"/>
      <c r="EA11" s="646"/>
      <c r="EB11" s="646"/>
      <c r="EC11" s="655"/>
    </row>
    <row r="12" spans="2:143" ht="11.25" customHeight="1" x14ac:dyDescent="0.15">
      <c r="B12" s="642" t="s">
        <v>250</v>
      </c>
      <c r="C12" s="643"/>
      <c r="D12" s="643"/>
      <c r="E12" s="643"/>
      <c r="F12" s="643"/>
      <c r="G12" s="643"/>
      <c r="H12" s="643"/>
      <c r="I12" s="643"/>
      <c r="J12" s="643"/>
      <c r="K12" s="643"/>
      <c r="L12" s="643"/>
      <c r="M12" s="643"/>
      <c r="N12" s="643"/>
      <c r="O12" s="643"/>
      <c r="P12" s="643"/>
      <c r="Q12" s="644"/>
      <c r="R12" s="645" t="s">
        <v>176</v>
      </c>
      <c r="S12" s="646"/>
      <c r="T12" s="646"/>
      <c r="U12" s="646"/>
      <c r="V12" s="646"/>
      <c r="W12" s="646"/>
      <c r="X12" s="646"/>
      <c r="Y12" s="647"/>
      <c r="Z12" s="648" t="s">
        <v>176</v>
      </c>
      <c r="AA12" s="648"/>
      <c r="AB12" s="648"/>
      <c r="AC12" s="648"/>
      <c r="AD12" s="649" t="s">
        <v>130</v>
      </c>
      <c r="AE12" s="649"/>
      <c r="AF12" s="649"/>
      <c r="AG12" s="649"/>
      <c r="AH12" s="649"/>
      <c r="AI12" s="649"/>
      <c r="AJ12" s="649"/>
      <c r="AK12" s="649"/>
      <c r="AL12" s="650" t="s">
        <v>176</v>
      </c>
      <c r="AM12" s="651"/>
      <c r="AN12" s="651"/>
      <c r="AO12" s="652"/>
      <c r="AP12" s="642" t="s">
        <v>251</v>
      </c>
      <c r="AQ12" s="643"/>
      <c r="AR12" s="643"/>
      <c r="AS12" s="643"/>
      <c r="AT12" s="643"/>
      <c r="AU12" s="643"/>
      <c r="AV12" s="643"/>
      <c r="AW12" s="643"/>
      <c r="AX12" s="643"/>
      <c r="AY12" s="643"/>
      <c r="AZ12" s="643"/>
      <c r="BA12" s="643"/>
      <c r="BB12" s="643"/>
      <c r="BC12" s="643"/>
      <c r="BD12" s="643"/>
      <c r="BE12" s="643"/>
      <c r="BF12" s="644"/>
      <c r="BG12" s="645">
        <v>654686</v>
      </c>
      <c r="BH12" s="646"/>
      <c r="BI12" s="646"/>
      <c r="BJ12" s="646"/>
      <c r="BK12" s="646"/>
      <c r="BL12" s="646"/>
      <c r="BM12" s="646"/>
      <c r="BN12" s="647"/>
      <c r="BO12" s="648">
        <v>44.4</v>
      </c>
      <c r="BP12" s="648"/>
      <c r="BQ12" s="648"/>
      <c r="BR12" s="648"/>
      <c r="BS12" s="654" t="s">
        <v>176</v>
      </c>
      <c r="BT12" s="646"/>
      <c r="BU12" s="646"/>
      <c r="BV12" s="646"/>
      <c r="BW12" s="646"/>
      <c r="BX12" s="646"/>
      <c r="BY12" s="646"/>
      <c r="BZ12" s="646"/>
      <c r="CA12" s="646"/>
      <c r="CB12" s="655"/>
      <c r="CD12" s="660" t="s">
        <v>252</v>
      </c>
      <c r="CE12" s="661"/>
      <c r="CF12" s="661"/>
      <c r="CG12" s="661"/>
      <c r="CH12" s="661"/>
      <c r="CI12" s="661"/>
      <c r="CJ12" s="661"/>
      <c r="CK12" s="661"/>
      <c r="CL12" s="661"/>
      <c r="CM12" s="661"/>
      <c r="CN12" s="661"/>
      <c r="CO12" s="661"/>
      <c r="CP12" s="661"/>
      <c r="CQ12" s="662"/>
      <c r="CR12" s="645">
        <v>234330</v>
      </c>
      <c r="CS12" s="646"/>
      <c r="CT12" s="646"/>
      <c r="CU12" s="646"/>
      <c r="CV12" s="646"/>
      <c r="CW12" s="646"/>
      <c r="CX12" s="646"/>
      <c r="CY12" s="647"/>
      <c r="CZ12" s="648">
        <v>2.4</v>
      </c>
      <c r="DA12" s="648"/>
      <c r="DB12" s="648"/>
      <c r="DC12" s="648"/>
      <c r="DD12" s="654">
        <v>74593</v>
      </c>
      <c r="DE12" s="646"/>
      <c r="DF12" s="646"/>
      <c r="DG12" s="646"/>
      <c r="DH12" s="646"/>
      <c r="DI12" s="646"/>
      <c r="DJ12" s="646"/>
      <c r="DK12" s="646"/>
      <c r="DL12" s="646"/>
      <c r="DM12" s="646"/>
      <c r="DN12" s="646"/>
      <c r="DO12" s="646"/>
      <c r="DP12" s="647"/>
      <c r="DQ12" s="654">
        <v>168628</v>
      </c>
      <c r="DR12" s="646"/>
      <c r="DS12" s="646"/>
      <c r="DT12" s="646"/>
      <c r="DU12" s="646"/>
      <c r="DV12" s="646"/>
      <c r="DW12" s="646"/>
      <c r="DX12" s="646"/>
      <c r="DY12" s="646"/>
      <c r="DZ12" s="646"/>
      <c r="EA12" s="646"/>
      <c r="EB12" s="646"/>
      <c r="EC12" s="655"/>
    </row>
    <row r="13" spans="2:143" ht="11.25" customHeight="1" x14ac:dyDescent="0.15">
      <c r="B13" s="642" t="s">
        <v>253</v>
      </c>
      <c r="C13" s="643"/>
      <c r="D13" s="643"/>
      <c r="E13" s="643"/>
      <c r="F13" s="643"/>
      <c r="G13" s="643"/>
      <c r="H13" s="643"/>
      <c r="I13" s="643"/>
      <c r="J13" s="643"/>
      <c r="K13" s="643"/>
      <c r="L13" s="643"/>
      <c r="M13" s="643"/>
      <c r="N13" s="643"/>
      <c r="O13" s="643"/>
      <c r="P13" s="643"/>
      <c r="Q13" s="644"/>
      <c r="R13" s="645" t="s">
        <v>130</v>
      </c>
      <c r="S13" s="646"/>
      <c r="T13" s="646"/>
      <c r="U13" s="646"/>
      <c r="V13" s="646"/>
      <c r="W13" s="646"/>
      <c r="X13" s="646"/>
      <c r="Y13" s="647"/>
      <c r="Z13" s="648" t="s">
        <v>176</v>
      </c>
      <c r="AA13" s="648"/>
      <c r="AB13" s="648"/>
      <c r="AC13" s="648"/>
      <c r="AD13" s="649" t="s">
        <v>176</v>
      </c>
      <c r="AE13" s="649"/>
      <c r="AF13" s="649"/>
      <c r="AG13" s="649"/>
      <c r="AH13" s="649"/>
      <c r="AI13" s="649"/>
      <c r="AJ13" s="649"/>
      <c r="AK13" s="649"/>
      <c r="AL13" s="650" t="s">
        <v>176</v>
      </c>
      <c r="AM13" s="651"/>
      <c r="AN13" s="651"/>
      <c r="AO13" s="652"/>
      <c r="AP13" s="642" t="s">
        <v>254</v>
      </c>
      <c r="AQ13" s="643"/>
      <c r="AR13" s="643"/>
      <c r="AS13" s="643"/>
      <c r="AT13" s="643"/>
      <c r="AU13" s="643"/>
      <c r="AV13" s="643"/>
      <c r="AW13" s="643"/>
      <c r="AX13" s="643"/>
      <c r="AY13" s="643"/>
      <c r="AZ13" s="643"/>
      <c r="BA13" s="643"/>
      <c r="BB13" s="643"/>
      <c r="BC13" s="643"/>
      <c r="BD13" s="643"/>
      <c r="BE13" s="643"/>
      <c r="BF13" s="644"/>
      <c r="BG13" s="645">
        <v>646646</v>
      </c>
      <c r="BH13" s="646"/>
      <c r="BI13" s="646"/>
      <c r="BJ13" s="646"/>
      <c r="BK13" s="646"/>
      <c r="BL13" s="646"/>
      <c r="BM13" s="646"/>
      <c r="BN13" s="647"/>
      <c r="BO13" s="648">
        <v>43.8</v>
      </c>
      <c r="BP13" s="648"/>
      <c r="BQ13" s="648"/>
      <c r="BR13" s="648"/>
      <c r="BS13" s="654" t="s">
        <v>130</v>
      </c>
      <c r="BT13" s="646"/>
      <c r="BU13" s="646"/>
      <c r="BV13" s="646"/>
      <c r="BW13" s="646"/>
      <c r="BX13" s="646"/>
      <c r="BY13" s="646"/>
      <c r="BZ13" s="646"/>
      <c r="CA13" s="646"/>
      <c r="CB13" s="655"/>
      <c r="CD13" s="660" t="s">
        <v>255</v>
      </c>
      <c r="CE13" s="661"/>
      <c r="CF13" s="661"/>
      <c r="CG13" s="661"/>
      <c r="CH13" s="661"/>
      <c r="CI13" s="661"/>
      <c r="CJ13" s="661"/>
      <c r="CK13" s="661"/>
      <c r="CL13" s="661"/>
      <c r="CM13" s="661"/>
      <c r="CN13" s="661"/>
      <c r="CO13" s="661"/>
      <c r="CP13" s="661"/>
      <c r="CQ13" s="662"/>
      <c r="CR13" s="645">
        <v>1009069</v>
      </c>
      <c r="CS13" s="646"/>
      <c r="CT13" s="646"/>
      <c r="CU13" s="646"/>
      <c r="CV13" s="646"/>
      <c r="CW13" s="646"/>
      <c r="CX13" s="646"/>
      <c r="CY13" s="647"/>
      <c r="CZ13" s="648">
        <v>10.199999999999999</v>
      </c>
      <c r="DA13" s="648"/>
      <c r="DB13" s="648"/>
      <c r="DC13" s="648"/>
      <c r="DD13" s="654">
        <v>292241</v>
      </c>
      <c r="DE13" s="646"/>
      <c r="DF13" s="646"/>
      <c r="DG13" s="646"/>
      <c r="DH13" s="646"/>
      <c r="DI13" s="646"/>
      <c r="DJ13" s="646"/>
      <c r="DK13" s="646"/>
      <c r="DL13" s="646"/>
      <c r="DM13" s="646"/>
      <c r="DN13" s="646"/>
      <c r="DO13" s="646"/>
      <c r="DP13" s="647"/>
      <c r="DQ13" s="654">
        <v>691427</v>
      </c>
      <c r="DR13" s="646"/>
      <c r="DS13" s="646"/>
      <c r="DT13" s="646"/>
      <c r="DU13" s="646"/>
      <c r="DV13" s="646"/>
      <c r="DW13" s="646"/>
      <c r="DX13" s="646"/>
      <c r="DY13" s="646"/>
      <c r="DZ13" s="646"/>
      <c r="EA13" s="646"/>
      <c r="EB13" s="646"/>
      <c r="EC13" s="655"/>
    </row>
    <row r="14" spans="2:143" ht="11.25" customHeight="1" x14ac:dyDescent="0.15">
      <c r="B14" s="642" t="s">
        <v>256</v>
      </c>
      <c r="C14" s="643"/>
      <c r="D14" s="643"/>
      <c r="E14" s="643"/>
      <c r="F14" s="643"/>
      <c r="G14" s="643"/>
      <c r="H14" s="643"/>
      <c r="I14" s="643"/>
      <c r="J14" s="643"/>
      <c r="K14" s="643"/>
      <c r="L14" s="643"/>
      <c r="M14" s="643"/>
      <c r="N14" s="643"/>
      <c r="O14" s="643"/>
      <c r="P14" s="643"/>
      <c r="Q14" s="644"/>
      <c r="R14" s="645">
        <v>9408</v>
      </c>
      <c r="S14" s="646"/>
      <c r="T14" s="646"/>
      <c r="U14" s="646"/>
      <c r="V14" s="646"/>
      <c r="W14" s="646"/>
      <c r="X14" s="646"/>
      <c r="Y14" s="647"/>
      <c r="Z14" s="648">
        <v>0.1</v>
      </c>
      <c r="AA14" s="648"/>
      <c r="AB14" s="648"/>
      <c r="AC14" s="648"/>
      <c r="AD14" s="649">
        <v>9408</v>
      </c>
      <c r="AE14" s="649"/>
      <c r="AF14" s="649"/>
      <c r="AG14" s="649"/>
      <c r="AH14" s="649"/>
      <c r="AI14" s="649"/>
      <c r="AJ14" s="649"/>
      <c r="AK14" s="649"/>
      <c r="AL14" s="650">
        <v>0.2</v>
      </c>
      <c r="AM14" s="651"/>
      <c r="AN14" s="651"/>
      <c r="AO14" s="652"/>
      <c r="AP14" s="642" t="s">
        <v>257</v>
      </c>
      <c r="AQ14" s="643"/>
      <c r="AR14" s="643"/>
      <c r="AS14" s="643"/>
      <c r="AT14" s="643"/>
      <c r="AU14" s="643"/>
      <c r="AV14" s="643"/>
      <c r="AW14" s="643"/>
      <c r="AX14" s="643"/>
      <c r="AY14" s="643"/>
      <c r="AZ14" s="643"/>
      <c r="BA14" s="643"/>
      <c r="BB14" s="643"/>
      <c r="BC14" s="643"/>
      <c r="BD14" s="643"/>
      <c r="BE14" s="643"/>
      <c r="BF14" s="644"/>
      <c r="BG14" s="645">
        <v>60600</v>
      </c>
      <c r="BH14" s="646"/>
      <c r="BI14" s="646"/>
      <c r="BJ14" s="646"/>
      <c r="BK14" s="646"/>
      <c r="BL14" s="646"/>
      <c r="BM14" s="646"/>
      <c r="BN14" s="647"/>
      <c r="BO14" s="648">
        <v>4.0999999999999996</v>
      </c>
      <c r="BP14" s="648"/>
      <c r="BQ14" s="648"/>
      <c r="BR14" s="648"/>
      <c r="BS14" s="654" t="s">
        <v>130</v>
      </c>
      <c r="BT14" s="646"/>
      <c r="BU14" s="646"/>
      <c r="BV14" s="646"/>
      <c r="BW14" s="646"/>
      <c r="BX14" s="646"/>
      <c r="BY14" s="646"/>
      <c r="BZ14" s="646"/>
      <c r="CA14" s="646"/>
      <c r="CB14" s="655"/>
      <c r="CD14" s="660" t="s">
        <v>258</v>
      </c>
      <c r="CE14" s="661"/>
      <c r="CF14" s="661"/>
      <c r="CG14" s="661"/>
      <c r="CH14" s="661"/>
      <c r="CI14" s="661"/>
      <c r="CJ14" s="661"/>
      <c r="CK14" s="661"/>
      <c r="CL14" s="661"/>
      <c r="CM14" s="661"/>
      <c r="CN14" s="661"/>
      <c r="CO14" s="661"/>
      <c r="CP14" s="661"/>
      <c r="CQ14" s="662"/>
      <c r="CR14" s="645">
        <v>280914</v>
      </c>
      <c r="CS14" s="646"/>
      <c r="CT14" s="646"/>
      <c r="CU14" s="646"/>
      <c r="CV14" s="646"/>
      <c r="CW14" s="646"/>
      <c r="CX14" s="646"/>
      <c r="CY14" s="647"/>
      <c r="CZ14" s="648">
        <v>2.8</v>
      </c>
      <c r="DA14" s="648"/>
      <c r="DB14" s="648"/>
      <c r="DC14" s="648"/>
      <c r="DD14" s="654">
        <v>2875</v>
      </c>
      <c r="DE14" s="646"/>
      <c r="DF14" s="646"/>
      <c r="DG14" s="646"/>
      <c r="DH14" s="646"/>
      <c r="DI14" s="646"/>
      <c r="DJ14" s="646"/>
      <c r="DK14" s="646"/>
      <c r="DL14" s="646"/>
      <c r="DM14" s="646"/>
      <c r="DN14" s="646"/>
      <c r="DO14" s="646"/>
      <c r="DP14" s="647"/>
      <c r="DQ14" s="654">
        <v>275808</v>
      </c>
      <c r="DR14" s="646"/>
      <c r="DS14" s="646"/>
      <c r="DT14" s="646"/>
      <c r="DU14" s="646"/>
      <c r="DV14" s="646"/>
      <c r="DW14" s="646"/>
      <c r="DX14" s="646"/>
      <c r="DY14" s="646"/>
      <c r="DZ14" s="646"/>
      <c r="EA14" s="646"/>
      <c r="EB14" s="646"/>
      <c r="EC14" s="655"/>
    </row>
    <row r="15" spans="2:143" ht="11.25" customHeight="1" x14ac:dyDescent="0.15">
      <c r="B15" s="642" t="s">
        <v>259</v>
      </c>
      <c r="C15" s="643"/>
      <c r="D15" s="643"/>
      <c r="E15" s="643"/>
      <c r="F15" s="643"/>
      <c r="G15" s="643"/>
      <c r="H15" s="643"/>
      <c r="I15" s="643"/>
      <c r="J15" s="643"/>
      <c r="K15" s="643"/>
      <c r="L15" s="643"/>
      <c r="M15" s="643"/>
      <c r="N15" s="643"/>
      <c r="O15" s="643"/>
      <c r="P15" s="643"/>
      <c r="Q15" s="644"/>
      <c r="R15" s="645" t="s">
        <v>130</v>
      </c>
      <c r="S15" s="646"/>
      <c r="T15" s="646"/>
      <c r="U15" s="646"/>
      <c r="V15" s="646"/>
      <c r="W15" s="646"/>
      <c r="X15" s="646"/>
      <c r="Y15" s="647"/>
      <c r="Z15" s="648" t="s">
        <v>130</v>
      </c>
      <c r="AA15" s="648"/>
      <c r="AB15" s="648"/>
      <c r="AC15" s="648"/>
      <c r="AD15" s="649" t="s">
        <v>176</v>
      </c>
      <c r="AE15" s="649"/>
      <c r="AF15" s="649"/>
      <c r="AG15" s="649"/>
      <c r="AH15" s="649"/>
      <c r="AI15" s="649"/>
      <c r="AJ15" s="649"/>
      <c r="AK15" s="649"/>
      <c r="AL15" s="650" t="s">
        <v>176</v>
      </c>
      <c r="AM15" s="651"/>
      <c r="AN15" s="651"/>
      <c r="AO15" s="652"/>
      <c r="AP15" s="642" t="s">
        <v>260</v>
      </c>
      <c r="AQ15" s="643"/>
      <c r="AR15" s="643"/>
      <c r="AS15" s="643"/>
      <c r="AT15" s="643"/>
      <c r="AU15" s="643"/>
      <c r="AV15" s="643"/>
      <c r="AW15" s="643"/>
      <c r="AX15" s="643"/>
      <c r="AY15" s="643"/>
      <c r="AZ15" s="643"/>
      <c r="BA15" s="643"/>
      <c r="BB15" s="643"/>
      <c r="BC15" s="643"/>
      <c r="BD15" s="643"/>
      <c r="BE15" s="643"/>
      <c r="BF15" s="644"/>
      <c r="BG15" s="645">
        <v>92750</v>
      </c>
      <c r="BH15" s="646"/>
      <c r="BI15" s="646"/>
      <c r="BJ15" s="646"/>
      <c r="BK15" s="646"/>
      <c r="BL15" s="646"/>
      <c r="BM15" s="646"/>
      <c r="BN15" s="647"/>
      <c r="BO15" s="648">
        <v>6.3</v>
      </c>
      <c r="BP15" s="648"/>
      <c r="BQ15" s="648"/>
      <c r="BR15" s="648"/>
      <c r="BS15" s="654" t="s">
        <v>130</v>
      </c>
      <c r="BT15" s="646"/>
      <c r="BU15" s="646"/>
      <c r="BV15" s="646"/>
      <c r="BW15" s="646"/>
      <c r="BX15" s="646"/>
      <c r="BY15" s="646"/>
      <c r="BZ15" s="646"/>
      <c r="CA15" s="646"/>
      <c r="CB15" s="655"/>
      <c r="CD15" s="660" t="s">
        <v>261</v>
      </c>
      <c r="CE15" s="661"/>
      <c r="CF15" s="661"/>
      <c r="CG15" s="661"/>
      <c r="CH15" s="661"/>
      <c r="CI15" s="661"/>
      <c r="CJ15" s="661"/>
      <c r="CK15" s="661"/>
      <c r="CL15" s="661"/>
      <c r="CM15" s="661"/>
      <c r="CN15" s="661"/>
      <c r="CO15" s="661"/>
      <c r="CP15" s="661"/>
      <c r="CQ15" s="662"/>
      <c r="CR15" s="645">
        <v>870924</v>
      </c>
      <c r="CS15" s="646"/>
      <c r="CT15" s="646"/>
      <c r="CU15" s="646"/>
      <c r="CV15" s="646"/>
      <c r="CW15" s="646"/>
      <c r="CX15" s="646"/>
      <c r="CY15" s="647"/>
      <c r="CZ15" s="648">
        <v>8.8000000000000007</v>
      </c>
      <c r="DA15" s="648"/>
      <c r="DB15" s="648"/>
      <c r="DC15" s="648"/>
      <c r="DD15" s="654">
        <v>169637</v>
      </c>
      <c r="DE15" s="646"/>
      <c r="DF15" s="646"/>
      <c r="DG15" s="646"/>
      <c r="DH15" s="646"/>
      <c r="DI15" s="646"/>
      <c r="DJ15" s="646"/>
      <c r="DK15" s="646"/>
      <c r="DL15" s="646"/>
      <c r="DM15" s="646"/>
      <c r="DN15" s="646"/>
      <c r="DO15" s="646"/>
      <c r="DP15" s="647"/>
      <c r="DQ15" s="654">
        <v>618699</v>
      </c>
      <c r="DR15" s="646"/>
      <c r="DS15" s="646"/>
      <c r="DT15" s="646"/>
      <c r="DU15" s="646"/>
      <c r="DV15" s="646"/>
      <c r="DW15" s="646"/>
      <c r="DX15" s="646"/>
      <c r="DY15" s="646"/>
      <c r="DZ15" s="646"/>
      <c r="EA15" s="646"/>
      <c r="EB15" s="646"/>
      <c r="EC15" s="655"/>
    </row>
    <row r="16" spans="2:143" ht="11.25" customHeight="1" x14ac:dyDescent="0.15">
      <c r="B16" s="642" t="s">
        <v>262</v>
      </c>
      <c r="C16" s="643"/>
      <c r="D16" s="643"/>
      <c r="E16" s="643"/>
      <c r="F16" s="643"/>
      <c r="G16" s="643"/>
      <c r="H16" s="643"/>
      <c r="I16" s="643"/>
      <c r="J16" s="643"/>
      <c r="K16" s="643"/>
      <c r="L16" s="643"/>
      <c r="M16" s="643"/>
      <c r="N16" s="643"/>
      <c r="O16" s="643"/>
      <c r="P16" s="643"/>
      <c r="Q16" s="644"/>
      <c r="R16" s="645">
        <v>2123</v>
      </c>
      <c r="S16" s="646"/>
      <c r="T16" s="646"/>
      <c r="U16" s="646"/>
      <c r="V16" s="646"/>
      <c r="W16" s="646"/>
      <c r="X16" s="646"/>
      <c r="Y16" s="647"/>
      <c r="Z16" s="648">
        <v>0</v>
      </c>
      <c r="AA16" s="648"/>
      <c r="AB16" s="648"/>
      <c r="AC16" s="648"/>
      <c r="AD16" s="649">
        <v>2123</v>
      </c>
      <c r="AE16" s="649"/>
      <c r="AF16" s="649"/>
      <c r="AG16" s="649"/>
      <c r="AH16" s="649"/>
      <c r="AI16" s="649"/>
      <c r="AJ16" s="649"/>
      <c r="AK16" s="649"/>
      <c r="AL16" s="650">
        <v>0</v>
      </c>
      <c r="AM16" s="651"/>
      <c r="AN16" s="651"/>
      <c r="AO16" s="652"/>
      <c r="AP16" s="642" t="s">
        <v>263</v>
      </c>
      <c r="AQ16" s="643"/>
      <c r="AR16" s="643"/>
      <c r="AS16" s="643"/>
      <c r="AT16" s="643"/>
      <c r="AU16" s="643"/>
      <c r="AV16" s="643"/>
      <c r="AW16" s="643"/>
      <c r="AX16" s="643"/>
      <c r="AY16" s="643"/>
      <c r="AZ16" s="643"/>
      <c r="BA16" s="643"/>
      <c r="BB16" s="643"/>
      <c r="BC16" s="643"/>
      <c r="BD16" s="643"/>
      <c r="BE16" s="643"/>
      <c r="BF16" s="644"/>
      <c r="BG16" s="645" t="s">
        <v>130</v>
      </c>
      <c r="BH16" s="646"/>
      <c r="BI16" s="646"/>
      <c r="BJ16" s="646"/>
      <c r="BK16" s="646"/>
      <c r="BL16" s="646"/>
      <c r="BM16" s="646"/>
      <c r="BN16" s="647"/>
      <c r="BO16" s="648" t="s">
        <v>176</v>
      </c>
      <c r="BP16" s="648"/>
      <c r="BQ16" s="648"/>
      <c r="BR16" s="648"/>
      <c r="BS16" s="654" t="s">
        <v>130</v>
      </c>
      <c r="BT16" s="646"/>
      <c r="BU16" s="646"/>
      <c r="BV16" s="646"/>
      <c r="BW16" s="646"/>
      <c r="BX16" s="646"/>
      <c r="BY16" s="646"/>
      <c r="BZ16" s="646"/>
      <c r="CA16" s="646"/>
      <c r="CB16" s="655"/>
      <c r="CD16" s="660" t="s">
        <v>264</v>
      </c>
      <c r="CE16" s="661"/>
      <c r="CF16" s="661"/>
      <c r="CG16" s="661"/>
      <c r="CH16" s="661"/>
      <c r="CI16" s="661"/>
      <c r="CJ16" s="661"/>
      <c r="CK16" s="661"/>
      <c r="CL16" s="661"/>
      <c r="CM16" s="661"/>
      <c r="CN16" s="661"/>
      <c r="CO16" s="661"/>
      <c r="CP16" s="661"/>
      <c r="CQ16" s="662"/>
      <c r="CR16" s="645">
        <v>201812</v>
      </c>
      <c r="CS16" s="646"/>
      <c r="CT16" s="646"/>
      <c r="CU16" s="646"/>
      <c r="CV16" s="646"/>
      <c r="CW16" s="646"/>
      <c r="CX16" s="646"/>
      <c r="CY16" s="647"/>
      <c r="CZ16" s="648">
        <v>2</v>
      </c>
      <c r="DA16" s="648"/>
      <c r="DB16" s="648"/>
      <c r="DC16" s="648"/>
      <c r="DD16" s="654" t="s">
        <v>176</v>
      </c>
      <c r="DE16" s="646"/>
      <c r="DF16" s="646"/>
      <c r="DG16" s="646"/>
      <c r="DH16" s="646"/>
      <c r="DI16" s="646"/>
      <c r="DJ16" s="646"/>
      <c r="DK16" s="646"/>
      <c r="DL16" s="646"/>
      <c r="DM16" s="646"/>
      <c r="DN16" s="646"/>
      <c r="DO16" s="646"/>
      <c r="DP16" s="647"/>
      <c r="DQ16" s="654">
        <v>1321</v>
      </c>
      <c r="DR16" s="646"/>
      <c r="DS16" s="646"/>
      <c r="DT16" s="646"/>
      <c r="DU16" s="646"/>
      <c r="DV16" s="646"/>
      <c r="DW16" s="646"/>
      <c r="DX16" s="646"/>
      <c r="DY16" s="646"/>
      <c r="DZ16" s="646"/>
      <c r="EA16" s="646"/>
      <c r="EB16" s="646"/>
      <c r="EC16" s="655"/>
    </row>
    <row r="17" spans="2:133" ht="11.25" customHeight="1" x14ac:dyDescent="0.15">
      <c r="B17" s="642" t="s">
        <v>265</v>
      </c>
      <c r="C17" s="643"/>
      <c r="D17" s="643"/>
      <c r="E17" s="643"/>
      <c r="F17" s="643"/>
      <c r="G17" s="643"/>
      <c r="H17" s="643"/>
      <c r="I17" s="643"/>
      <c r="J17" s="643"/>
      <c r="K17" s="643"/>
      <c r="L17" s="643"/>
      <c r="M17" s="643"/>
      <c r="N17" s="643"/>
      <c r="O17" s="643"/>
      <c r="P17" s="643"/>
      <c r="Q17" s="644"/>
      <c r="R17" s="645">
        <v>54387</v>
      </c>
      <c r="S17" s="646"/>
      <c r="T17" s="646"/>
      <c r="U17" s="646"/>
      <c r="V17" s="646"/>
      <c r="W17" s="646"/>
      <c r="X17" s="646"/>
      <c r="Y17" s="647"/>
      <c r="Z17" s="648">
        <v>0.5</v>
      </c>
      <c r="AA17" s="648"/>
      <c r="AB17" s="648"/>
      <c r="AC17" s="648"/>
      <c r="AD17" s="649">
        <v>54387</v>
      </c>
      <c r="AE17" s="649"/>
      <c r="AF17" s="649"/>
      <c r="AG17" s="649"/>
      <c r="AH17" s="649"/>
      <c r="AI17" s="649"/>
      <c r="AJ17" s="649"/>
      <c r="AK17" s="649"/>
      <c r="AL17" s="650">
        <v>0.9</v>
      </c>
      <c r="AM17" s="651"/>
      <c r="AN17" s="651"/>
      <c r="AO17" s="652"/>
      <c r="AP17" s="642" t="s">
        <v>266</v>
      </c>
      <c r="AQ17" s="643"/>
      <c r="AR17" s="643"/>
      <c r="AS17" s="643"/>
      <c r="AT17" s="643"/>
      <c r="AU17" s="643"/>
      <c r="AV17" s="643"/>
      <c r="AW17" s="643"/>
      <c r="AX17" s="643"/>
      <c r="AY17" s="643"/>
      <c r="AZ17" s="643"/>
      <c r="BA17" s="643"/>
      <c r="BB17" s="643"/>
      <c r="BC17" s="643"/>
      <c r="BD17" s="643"/>
      <c r="BE17" s="643"/>
      <c r="BF17" s="644"/>
      <c r="BG17" s="645" t="s">
        <v>176</v>
      </c>
      <c r="BH17" s="646"/>
      <c r="BI17" s="646"/>
      <c r="BJ17" s="646"/>
      <c r="BK17" s="646"/>
      <c r="BL17" s="646"/>
      <c r="BM17" s="646"/>
      <c r="BN17" s="647"/>
      <c r="BO17" s="648" t="s">
        <v>130</v>
      </c>
      <c r="BP17" s="648"/>
      <c r="BQ17" s="648"/>
      <c r="BR17" s="648"/>
      <c r="BS17" s="654" t="s">
        <v>176</v>
      </c>
      <c r="BT17" s="646"/>
      <c r="BU17" s="646"/>
      <c r="BV17" s="646"/>
      <c r="BW17" s="646"/>
      <c r="BX17" s="646"/>
      <c r="BY17" s="646"/>
      <c r="BZ17" s="646"/>
      <c r="CA17" s="646"/>
      <c r="CB17" s="655"/>
      <c r="CD17" s="660" t="s">
        <v>267</v>
      </c>
      <c r="CE17" s="661"/>
      <c r="CF17" s="661"/>
      <c r="CG17" s="661"/>
      <c r="CH17" s="661"/>
      <c r="CI17" s="661"/>
      <c r="CJ17" s="661"/>
      <c r="CK17" s="661"/>
      <c r="CL17" s="661"/>
      <c r="CM17" s="661"/>
      <c r="CN17" s="661"/>
      <c r="CO17" s="661"/>
      <c r="CP17" s="661"/>
      <c r="CQ17" s="662"/>
      <c r="CR17" s="645">
        <v>1367741</v>
      </c>
      <c r="CS17" s="646"/>
      <c r="CT17" s="646"/>
      <c r="CU17" s="646"/>
      <c r="CV17" s="646"/>
      <c r="CW17" s="646"/>
      <c r="CX17" s="646"/>
      <c r="CY17" s="647"/>
      <c r="CZ17" s="648">
        <v>13.8</v>
      </c>
      <c r="DA17" s="648"/>
      <c r="DB17" s="648"/>
      <c r="DC17" s="648"/>
      <c r="DD17" s="654" t="s">
        <v>176</v>
      </c>
      <c r="DE17" s="646"/>
      <c r="DF17" s="646"/>
      <c r="DG17" s="646"/>
      <c r="DH17" s="646"/>
      <c r="DI17" s="646"/>
      <c r="DJ17" s="646"/>
      <c r="DK17" s="646"/>
      <c r="DL17" s="646"/>
      <c r="DM17" s="646"/>
      <c r="DN17" s="646"/>
      <c r="DO17" s="646"/>
      <c r="DP17" s="647"/>
      <c r="DQ17" s="654">
        <v>1360466</v>
      </c>
      <c r="DR17" s="646"/>
      <c r="DS17" s="646"/>
      <c r="DT17" s="646"/>
      <c r="DU17" s="646"/>
      <c r="DV17" s="646"/>
      <c r="DW17" s="646"/>
      <c r="DX17" s="646"/>
      <c r="DY17" s="646"/>
      <c r="DZ17" s="646"/>
      <c r="EA17" s="646"/>
      <c r="EB17" s="646"/>
      <c r="EC17" s="655"/>
    </row>
    <row r="18" spans="2:133" ht="11.25" customHeight="1" x14ac:dyDescent="0.15">
      <c r="B18" s="642" t="s">
        <v>268</v>
      </c>
      <c r="C18" s="643"/>
      <c r="D18" s="643"/>
      <c r="E18" s="643"/>
      <c r="F18" s="643"/>
      <c r="G18" s="643"/>
      <c r="H18" s="643"/>
      <c r="I18" s="643"/>
      <c r="J18" s="643"/>
      <c r="K18" s="643"/>
      <c r="L18" s="643"/>
      <c r="M18" s="643"/>
      <c r="N18" s="643"/>
      <c r="O18" s="643"/>
      <c r="P18" s="643"/>
      <c r="Q18" s="644"/>
      <c r="R18" s="645">
        <v>12201</v>
      </c>
      <c r="S18" s="646"/>
      <c r="T18" s="646"/>
      <c r="U18" s="646"/>
      <c r="V18" s="646"/>
      <c r="W18" s="646"/>
      <c r="X18" s="646"/>
      <c r="Y18" s="647"/>
      <c r="Z18" s="648">
        <v>0.1</v>
      </c>
      <c r="AA18" s="648"/>
      <c r="AB18" s="648"/>
      <c r="AC18" s="648"/>
      <c r="AD18" s="649">
        <v>12201</v>
      </c>
      <c r="AE18" s="649"/>
      <c r="AF18" s="649"/>
      <c r="AG18" s="649"/>
      <c r="AH18" s="649"/>
      <c r="AI18" s="649"/>
      <c r="AJ18" s="649"/>
      <c r="AK18" s="649"/>
      <c r="AL18" s="650">
        <v>0.2</v>
      </c>
      <c r="AM18" s="651"/>
      <c r="AN18" s="651"/>
      <c r="AO18" s="652"/>
      <c r="AP18" s="642" t="s">
        <v>269</v>
      </c>
      <c r="AQ18" s="643"/>
      <c r="AR18" s="643"/>
      <c r="AS18" s="643"/>
      <c r="AT18" s="643"/>
      <c r="AU18" s="643"/>
      <c r="AV18" s="643"/>
      <c r="AW18" s="643"/>
      <c r="AX18" s="643"/>
      <c r="AY18" s="643"/>
      <c r="AZ18" s="643"/>
      <c r="BA18" s="643"/>
      <c r="BB18" s="643"/>
      <c r="BC18" s="643"/>
      <c r="BD18" s="643"/>
      <c r="BE18" s="643"/>
      <c r="BF18" s="644"/>
      <c r="BG18" s="645" t="s">
        <v>176</v>
      </c>
      <c r="BH18" s="646"/>
      <c r="BI18" s="646"/>
      <c r="BJ18" s="646"/>
      <c r="BK18" s="646"/>
      <c r="BL18" s="646"/>
      <c r="BM18" s="646"/>
      <c r="BN18" s="647"/>
      <c r="BO18" s="648" t="s">
        <v>176</v>
      </c>
      <c r="BP18" s="648"/>
      <c r="BQ18" s="648"/>
      <c r="BR18" s="648"/>
      <c r="BS18" s="654" t="s">
        <v>176</v>
      </c>
      <c r="BT18" s="646"/>
      <c r="BU18" s="646"/>
      <c r="BV18" s="646"/>
      <c r="BW18" s="646"/>
      <c r="BX18" s="646"/>
      <c r="BY18" s="646"/>
      <c r="BZ18" s="646"/>
      <c r="CA18" s="646"/>
      <c r="CB18" s="655"/>
      <c r="CD18" s="660" t="s">
        <v>270</v>
      </c>
      <c r="CE18" s="661"/>
      <c r="CF18" s="661"/>
      <c r="CG18" s="661"/>
      <c r="CH18" s="661"/>
      <c r="CI18" s="661"/>
      <c r="CJ18" s="661"/>
      <c r="CK18" s="661"/>
      <c r="CL18" s="661"/>
      <c r="CM18" s="661"/>
      <c r="CN18" s="661"/>
      <c r="CO18" s="661"/>
      <c r="CP18" s="661"/>
      <c r="CQ18" s="662"/>
      <c r="CR18" s="645" t="s">
        <v>130</v>
      </c>
      <c r="CS18" s="646"/>
      <c r="CT18" s="646"/>
      <c r="CU18" s="646"/>
      <c r="CV18" s="646"/>
      <c r="CW18" s="646"/>
      <c r="CX18" s="646"/>
      <c r="CY18" s="647"/>
      <c r="CZ18" s="648" t="s">
        <v>176</v>
      </c>
      <c r="DA18" s="648"/>
      <c r="DB18" s="648"/>
      <c r="DC18" s="648"/>
      <c r="DD18" s="654" t="s">
        <v>176</v>
      </c>
      <c r="DE18" s="646"/>
      <c r="DF18" s="646"/>
      <c r="DG18" s="646"/>
      <c r="DH18" s="646"/>
      <c r="DI18" s="646"/>
      <c r="DJ18" s="646"/>
      <c r="DK18" s="646"/>
      <c r="DL18" s="646"/>
      <c r="DM18" s="646"/>
      <c r="DN18" s="646"/>
      <c r="DO18" s="646"/>
      <c r="DP18" s="647"/>
      <c r="DQ18" s="654" t="s">
        <v>130</v>
      </c>
      <c r="DR18" s="646"/>
      <c r="DS18" s="646"/>
      <c r="DT18" s="646"/>
      <c r="DU18" s="646"/>
      <c r="DV18" s="646"/>
      <c r="DW18" s="646"/>
      <c r="DX18" s="646"/>
      <c r="DY18" s="646"/>
      <c r="DZ18" s="646"/>
      <c r="EA18" s="646"/>
      <c r="EB18" s="646"/>
      <c r="EC18" s="655"/>
    </row>
    <row r="19" spans="2:133" ht="11.25" customHeight="1" x14ac:dyDescent="0.15">
      <c r="B19" s="642" t="s">
        <v>271</v>
      </c>
      <c r="C19" s="643"/>
      <c r="D19" s="643"/>
      <c r="E19" s="643"/>
      <c r="F19" s="643"/>
      <c r="G19" s="643"/>
      <c r="H19" s="643"/>
      <c r="I19" s="643"/>
      <c r="J19" s="643"/>
      <c r="K19" s="643"/>
      <c r="L19" s="643"/>
      <c r="M19" s="643"/>
      <c r="N19" s="643"/>
      <c r="O19" s="643"/>
      <c r="P19" s="643"/>
      <c r="Q19" s="644"/>
      <c r="R19" s="645">
        <v>1231</v>
      </c>
      <c r="S19" s="646"/>
      <c r="T19" s="646"/>
      <c r="U19" s="646"/>
      <c r="V19" s="646"/>
      <c r="W19" s="646"/>
      <c r="X19" s="646"/>
      <c r="Y19" s="647"/>
      <c r="Z19" s="648">
        <v>0</v>
      </c>
      <c r="AA19" s="648"/>
      <c r="AB19" s="648"/>
      <c r="AC19" s="648"/>
      <c r="AD19" s="649">
        <v>1231</v>
      </c>
      <c r="AE19" s="649"/>
      <c r="AF19" s="649"/>
      <c r="AG19" s="649"/>
      <c r="AH19" s="649"/>
      <c r="AI19" s="649"/>
      <c r="AJ19" s="649"/>
      <c r="AK19" s="649"/>
      <c r="AL19" s="650">
        <v>0</v>
      </c>
      <c r="AM19" s="651"/>
      <c r="AN19" s="651"/>
      <c r="AO19" s="652"/>
      <c r="AP19" s="642" t="s">
        <v>272</v>
      </c>
      <c r="AQ19" s="643"/>
      <c r="AR19" s="643"/>
      <c r="AS19" s="643"/>
      <c r="AT19" s="643"/>
      <c r="AU19" s="643"/>
      <c r="AV19" s="643"/>
      <c r="AW19" s="643"/>
      <c r="AX19" s="643"/>
      <c r="AY19" s="643"/>
      <c r="AZ19" s="643"/>
      <c r="BA19" s="643"/>
      <c r="BB19" s="643"/>
      <c r="BC19" s="643"/>
      <c r="BD19" s="643"/>
      <c r="BE19" s="643"/>
      <c r="BF19" s="644"/>
      <c r="BG19" s="645">
        <v>19099</v>
      </c>
      <c r="BH19" s="646"/>
      <c r="BI19" s="646"/>
      <c r="BJ19" s="646"/>
      <c r="BK19" s="646"/>
      <c r="BL19" s="646"/>
      <c r="BM19" s="646"/>
      <c r="BN19" s="647"/>
      <c r="BO19" s="648">
        <v>1.3</v>
      </c>
      <c r="BP19" s="648"/>
      <c r="BQ19" s="648"/>
      <c r="BR19" s="648"/>
      <c r="BS19" s="654" t="s">
        <v>176</v>
      </c>
      <c r="BT19" s="646"/>
      <c r="BU19" s="646"/>
      <c r="BV19" s="646"/>
      <c r="BW19" s="646"/>
      <c r="BX19" s="646"/>
      <c r="BY19" s="646"/>
      <c r="BZ19" s="646"/>
      <c r="CA19" s="646"/>
      <c r="CB19" s="655"/>
      <c r="CD19" s="660" t="s">
        <v>273</v>
      </c>
      <c r="CE19" s="661"/>
      <c r="CF19" s="661"/>
      <c r="CG19" s="661"/>
      <c r="CH19" s="661"/>
      <c r="CI19" s="661"/>
      <c r="CJ19" s="661"/>
      <c r="CK19" s="661"/>
      <c r="CL19" s="661"/>
      <c r="CM19" s="661"/>
      <c r="CN19" s="661"/>
      <c r="CO19" s="661"/>
      <c r="CP19" s="661"/>
      <c r="CQ19" s="662"/>
      <c r="CR19" s="645" t="s">
        <v>176</v>
      </c>
      <c r="CS19" s="646"/>
      <c r="CT19" s="646"/>
      <c r="CU19" s="646"/>
      <c r="CV19" s="646"/>
      <c r="CW19" s="646"/>
      <c r="CX19" s="646"/>
      <c r="CY19" s="647"/>
      <c r="CZ19" s="648" t="s">
        <v>130</v>
      </c>
      <c r="DA19" s="648"/>
      <c r="DB19" s="648"/>
      <c r="DC19" s="648"/>
      <c r="DD19" s="654" t="s">
        <v>176</v>
      </c>
      <c r="DE19" s="646"/>
      <c r="DF19" s="646"/>
      <c r="DG19" s="646"/>
      <c r="DH19" s="646"/>
      <c r="DI19" s="646"/>
      <c r="DJ19" s="646"/>
      <c r="DK19" s="646"/>
      <c r="DL19" s="646"/>
      <c r="DM19" s="646"/>
      <c r="DN19" s="646"/>
      <c r="DO19" s="646"/>
      <c r="DP19" s="647"/>
      <c r="DQ19" s="654" t="s">
        <v>176</v>
      </c>
      <c r="DR19" s="646"/>
      <c r="DS19" s="646"/>
      <c r="DT19" s="646"/>
      <c r="DU19" s="646"/>
      <c r="DV19" s="646"/>
      <c r="DW19" s="646"/>
      <c r="DX19" s="646"/>
      <c r="DY19" s="646"/>
      <c r="DZ19" s="646"/>
      <c r="EA19" s="646"/>
      <c r="EB19" s="646"/>
      <c r="EC19" s="655"/>
    </row>
    <row r="20" spans="2:133" ht="11.25" customHeight="1" x14ac:dyDescent="0.15">
      <c r="B20" s="642" t="s">
        <v>274</v>
      </c>
      <c r="C20" s="643"/>
      <c r="D20" s="643"/>
      <c r="E20" s="643"/>
      <c r="F20" s="643"/>
      <c r="G20" s="643"/>
      <c r="H20" s="643"/>
      <c r="I20" s="643"/>
      <c r="J20" s="643"/>
      <c r="K20" s="643"/>
      <c r="L20" s="643"/>
      <c r="M20" s="643"/>
      <c r="N20" s="643"/>
      <c r="O20" s="643"/>
      <c r="P20" s="643"/>
      <c r="Q20" s="644"/>
      <c r="R20" s="645">
        <v>418</v>
      </c>
      <c r="S20" s="646"/>
      <c r="T20" s="646"/>
      <c r="U20" s="646"/>
      <c r="V20" s="646"/>
      <c r="W20" s="646"/>
      <c r="X20" s="646"/>
      <c r="Y20" s="647"/>
      <c r="Z20" s="648">
        <v>0</v>
      </c>
      <c r="AA20" s="648"/>
      <c r="AB20" s="648"/>
      <c r="AC20" s="648"/>
      <c r="AD20" s="649">
        <v>418</v>
      </c>
      <c r="AE20" s="649"/>
      <c r="AF20" s="649"/>
      <c r="AG20" s="649"/>
      <c r="AH20" s="649"/>
      <c r="AI20" s="649"/>
      <c r="AJ20" s="649"/>
      <c r="AK20" s="649"/>
      <c r="AL20" s="650">
        <v>0</v>
      </c>
      <c r="AM20" s="651"/>
      <c r="AN20" s="651"/>
      <c r="AO20" s="652"/>
      <c r="AP20" s="642" t="s">
        <v>275</v>
      </c>
      <c r="AQ20" s="643"/>
      <c r="AR20" s="643"/>
      <c r="AS20" s="643"/>
      <c r="AT20" s="643"/>
      <c r="AU20" s="643"/>
      <c r="AV20" s="643"/>
      <c r="AW20" s="643"/>
      <c r="AX20" s="643"/>
      <c r="AY20" s="643"/>
      <c r="AZ20" s="643"/>
      <c r="BA20" s="643"/>
      <c r="BB20" s="643"/>
      <c r="BC20" s="643"/>
      <c r="BD20" s="643"/>
      <c r="BE20" s="643"/>
      <c r="BF20" s="644"/>
      <c r="BG20" s="645">
        <v>19099</v>
      </c>
      <c r="BH20" s="646"/>
      <c r="BI20" s="646"/>
      <c r="BJ20" s="646"/>
      <c r="BK20" s="646"/>
      <c r="BL20" s="646"/>
      <c r="BM20" s="646"/>
      <c r="BN20" s="647"/>
      <c r="BO20" s="648">
        <v>1.3</v>
      </c>
      <c r="BP20" s="648"/>
      <c r="BQ20" s="648"/>
      <c r="BR20" s="648"/>
      <c r="BS20" s="654" t="s">
        <v>130</v>
      </c>
      <c r="BT20" s="646"/>
      <c r="BU20" s="646"/>
      <c r="BV20" s="646"/>
      <c r="BW20" s="646"/>
      <c r="BX20" s="646"/>
      <c r="BY20" s="646"/>
      <c r="BZ20" s="646"/>
      <c r="CA20" s="646"/>
      <c r="CB20" s="655"/>
      <c r="CD20" s="660" t="s">
        <v>276</v>
      </c>
      <c r="CE20" s="661"/>
      <c r="CF20" s="661"/>
      <c r="CG20" s="661"/>
      <c r="CH20" s="661"/>
      <c r="CI20" s="661"/>
      <c r="CJ20" s="661"/>
      <c r="CK20" s="661"/>
      <c r="CL20" s="661"/>
      <c r="CM20" s="661"/>
      <c r="CN20" s="661"/>
      <c r="CO20" s="661"/>
      <c r="CP20" s="661"/>
      <c r="CQ20" s="662"/>
      <c r="CR20" s="645">
        <v>9926125</v>
      </c>
      <c r="CS20" s="646"/>
      <c r="CT20" s="646"/>
      <c r="CU20" s="646"/>
      <c r="CV20" s="646"/>
      <c r="CW20" s="646"/>
      <c r="CX20" s="646"/>
      <c r="CY20" s="647"/>
      <c r="CZ20" s="648">
        <v>100</v>
      </c>
      <c r="DA20" s="648"/>
      <c r="DB20" s="648"/>
      <c r="DC20" s="648"/>
      <c r="DD20" s="654">
        <v>1252931</v>
      </c>
      <c r="DE20" s="646"/>
      <c r="DF20" s="646"/>
      <c r="DG20" s="646"/>
      <c r="DH20" s="646"/>
      <c r="DI20" s="646"/>
      <c r="DJ20" s="646"/>
      <c r="DK20" s="646"/>
      <c r="DL20" s="646"/>
      <c r="DM20" s="646"/>
      <c r="DN20" s="646"/>
      <c r="DO20" s="646"/>
      <c r="DP20" s="647"/>
      <c r="DQ20" s="654">
        <v>6601071</v>
      </c>
      <c r="DR20" s="646"/>
      <c r="DS20" s="646"/>
      <c r="DT20" s="646"/>
      <c r="DU20" s="646"/>
      <c r="DV20" s="646"/>
      <c r="DW20" s="646"/>
      <c r="DX20" s="646"/>
      <c r="DY20" s="646"/>
      <c r="DZ20" s="646"/>
      <c r="EA20" s="646"/>
      <c r="EB20" s="646"/>
      <c r="EC20" s="655"/>
    </row>
    <row r="21" spans="2:133" ht="11.25" customHeight="1" x14ac:dyDescent="0.15">
      <c r="B21" s="642" t="s">
        <v>277</v>
      </c>
      <c r="C21" s="643"/>
      <c r="D21" s="643"/>
      <c r="E21" s="643"/>
      <c r="F21" s="643"/>
      <c r="G21" s="643"/>
      <c r="H21" s="643"/>
      <c r="I21" s="643"/>
      <c r="J21" s="643"/>
      <c r="K21" s="643"/>
      <c r="L21" s="643"/>
      <c r="M21" s="643"/>
      <c r="N21" s="643"/>
      <c r="O21" s="643"/>
      <c r="P21" s="643"/>
      <c r="Q21" s="644"/>
      <c r="R21" s="645">
        <v>40537</v>
      </c>
      <c r="S21" s="646"/>
      <c r="T21" s="646"/>
      <c r="U21" s="646"/>
      <c r="V21" s="646"/>
      <c r="W21" s="646"/>
      <c r="X21" s="646"/>
      <c r="Y21" s="647"/>
      <c r="Z21" s="648">
        <v>0.4</v>
      </c>
      <c r="AA21" s="648"/>
      <c r="AB21" s="648"/>
      <c r="AC21" s="648"/>
      <c r="AD21" s="649">
        <v>40537</v>
      </c>
      <c r="AE21" s="649"/>
      <c r="AF21" s="649"/>
      <c r="AG21" s="649"/>
      <c r="AH21" s="649"/>
      <c r="AI21" s="649"/>
      <c r="AJ21" s="649"/>
      <c r="AK21" s="649"/>
      <c r="AL21" s="650">
        <v>0.7</v>
      </c>
      <c r="AM21" s="651"/>
      <c r="AN21" s="651"/>
      <c r="AO21" s="652"/>
      <c r="AP21" s="664" t="s">
        <v>278</v>
      </c>
      <c r="AQ21" s="665"/>
      <c r="AR21" s="665"/>
      <c r="AS21" s="665"/>
      <c r="AT21" s="665"/>
      <c r="AU21" s="665"/>
      <c r="AV21" s="665"/>
      <c r="AW21" s="665"/>
      <c r="AX21" s="665"/>
      <c r="AY21" s="665"/>
      <c r="AZ21" s="665"/>
      <c r="BA21" s="665"/>
      <c r="BB21" s="665"/>
      <c r="BC21" s="665"/>
      <c r="BD21" s="665"/>
      <c r="BE21" s="665"/>
      <c r="BF21" s="666"/>
      <c r="BG21" s="645">
        <v>19099</v>
      </c>
      <c r="BH21" s="646"/>
      <c r="BI21" s="646"/>
      <c r="BJ21" s="646"/>
      <c r="BK21" s="646"/>
      <c r="BL21" s="646"/>
      <c r="BM21" s="646"/>
      <c r="BN21" s="647"/>
      <c r="BO21" s="648">
        <v>1.3</v>
      </c>
      <c r="BP21" s="648"/>
      <c r="BQ21" s="648"/>
      <c r="BR21" s="648"/>
      <c r="BS21" s="654" t="s">
        <v>176</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279</v>
      </c>
      <c r="C22" s="643"/>
      <c r="D22" s="643"/>
      <c r="E22" s="643"/>
      <c r="F22" s="643"/>
      <c r="G22" s="643"/>
      <c r="H22" s="643"/>
      <c r="I22" s="643"/>
      <c r="J22" s="643"/>
      <c r="K22" s="643"/>
      <c r="L22" s="643"/>
      <c r="M22" s="643"/>
      <c r="N22" s="643"/>
      <c r="O22" s="643"/>
      <c r="P22" s="643"/>
      <c r="Q22" s="644"/>
      <c r="R22" s="645">
        <v>4141366</v>
      </c>
      <c r="S22" s="646"/>
      <c r="T22" s="646"/>
      <c r="U22" s="646"/>
      <c r="V22" s="646"/>
      <c r="W22" s="646"/>
      <c r="X22" s="646"/>
      <c r="Y22" s="647"/>
      <c r="Z22" s="648">
        <v>40.6</v>
      </c>
      <c r="AA22" s="648"/>
      <c r="AB22" s="648"/>
      <c r="AC22" s="648"/>
      <c r="AD22" s="649">
        <v>3892818</v>
      </c>
      <c r="AE22" s="649"/>
      <c r="AF22" s="649"/>
      <c r="AG22" s="649"/>
      <c r="AH22" s="649"/>
      <c r="AI22" s="649"/>
      <c r="AJ22" s="649"/>
      <c r="AK22" s="649"/>
      <c r="AL22" s="650">
        <v>67.2</v>
      </c>
      <c r="AM22" s="651"/>
      <c r="AN22" s="651"/>
      <c r="AO22" s="652"/>
      <c r="AP22" s="664" t="s">
        <v>280</v>
      </c>
      <c r="AQ22" s="665"/>
      <c r="AR22" s="665"/>
      <c r="AS22" s="665"/>
      <c r="AT22" s="665"/>
      <c r="AU22" s="665"/>
      <c r="AV22" s="665"/>
      <c r="AW22" s="665"/>
      <c r="AX22" s="665"/>
      <c r="AY22" s="665"/>
      <c r="AZ22" s="665"/>
      <c r="BA22" s="665"/>
      <c r="BB22" s="665"/>
      <c r="BC22" s="665"/>
      <c r="BD22" s="665"/>
      <c r="BE22" s="665"/>
      <c r="BF22" s="666"/>
      <c r="BG22" s="645" t="s">
        <v>176</v>
      </c>
      <c r="BH22" s="646"/>
      <c r="BI22" s="646"/>
      <c r="BJ22" s="646"/>
      <c r="BK22" s="646"/>
      <c r="BL22" s="646"/>
      <c r="BM22" s="646"/>
      <c r="BN22" s="647"/>
      <c r="BO22" s="648" t="s">
        <v>130</v>
      </c>
      <c r="BP22" s="648"/>
      <c r="BQ22" s="648"/>
      <c r="BR22" s="648"/>
      <c r="BS22" s="654" t="s">
        <v>130</v>
      </c>
      <c r="BT22" s="646"/>
      <c r="BU22" s="646"/>
      <c r="BV22" s="646"/>
      <c r="BW22" s="646"/>
      <c r="BX22" s="646"/>
      <c r="BY22" s="646"/>
      <c r="BZ22" s="646"/>
      <c r="CA22" s="646"/>
      <c r="CB22" s="655"/>
      <c r="CD22" s="627" t="s">
        <v>281</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282</v>
      </c>
      <c r="C23" s="643"/>
      <c r="D23" s="643"/>
      <c r="E23" s="643"/>
      <c r="F23" s="643"/>
      <c r="G23" s="643"/>
      <c r="H23" s="643"/>
      <c r="I23" s="643"/>
      <c r="J23" s="643"/>
      <c r="K23" s="643"/>
      <c r="L23" s="643"/>
      <c r="M23" s="643"/>
      <c r="N23" s="643"/>
      <c r="O23" s="643"/>
      <c r="P23" s="643"/>
      <c r="Q23" s="644"/>
      <c r="R23" s="645">
        <v>3892818</v>
      </c>
      <c r="S23" s="646"/>
      <c r="T23" s="646"/>
      <c r="U23" s="646"/>
      <c r="V23" s="646"/>
      <c r="W23" s="646"/>
      <c r="X23" s="646"/>
      <c r="Y23" s="647"/>
      <c r="Z23" s="648">
        <v>38.200000000000003</v>
      </c>
      <c r="AA23" s="648"/>
      <c r="AB23" s="648"/>
      <c r="AC23" s="648"/>
      <c r="AD23" s="649">
        <v>3892818</v>
      </c>
      <c r="AE23" s="649"/>
      <c r="AF23" s="649"/>
      <c r="AG23" s="649"/>
      <c r="AH23" s="649"/>
      <c r="AI23" s="649"/>
      <c r="AJ23" s="649"/>
      <c r="AK23" s="649"/>
      <c r="AL23" s="650">
        <v>67.2</v>
      </c>
      <c r="AM23" s="651"/>
      <c r="AN23" s="651"/>
      <c r="AO23" s="652"/>
      <c r="AP23" s="664" t="s">
        <v>283</v>
      </c>
      <c r="AQ23" s="665"/>
      <c r="AR23" s="665"/>
      <c r="AS23" s="665"/>
      <c r="AT23" s="665"/>
      <c r="AU23" s="665"/>
      <c r="AV23" s="665"/>
      <c r="AW23" s="665"/>
      <c r="AX23" s="665"/>
      <c r="AY23" s="665"/>
      <c r="AZ23" s="665"/>
      <c r="BA23" s="665"/>
      <c r="BB23" s="665"/>
      <c r="BC23" s="665"/>
      <c r="BD23" s="665"/>
      <c r="BE23" s="665"/>
      <c r="BF23" s="666"/>
      <c r="BG23" s="645" t="s">
        <v>176</v>
      </c>
      <c r="BH23" s="646"/>
      <c r="BI23" s="646"/>
      <c r="BJ23" s="646"/>
      <c r="BK23" s="646"/>
      <c r="BL23" s="646"/>
      <c r="BM23" s="646"/>
      <c r="BN23" s="647"/>
      <c r="BO23" s="648" t="s">
        <v>130</v>
      </c>
      <c r="BP23" s="648"/>
      <c r="BQ23" s="648"/>
      <c r="BR23" s="648"/>
      <c r="BS23" s="654" t="s">
        <v>130</v>
      </c>
      <c r="BT23" s="646"/>
      <c r="BU23" s="646"/>
      <c r="BV23" s="646"/>
      <c r="BW23" s="646"/>
      <c r="BX23" s="646"/>
      <c r="BY23" s="646"/>
      <c r="BZ23" s="646"/>
      <c r="CA23" s="646"/>
      <c r="CB23" s="655"/>
      <c r="CD23" s="627" t="s">
        <v>223</v>
      </c>
      <c r="CE23" s="628"/>
      <c r="CF23" s="628"/>
      <c r="CG23" s="628"/>
      <c r="CH23" s="628"/>
      <c r="CI23" s="628"/>
      <c r="CJ23" s="628"/>
      <c r="CK23" s="628"/>
      <c r="CL23" s="628"/>
      <c r="CM23" s="628"/>
      <c r="CN23" s="628"/>
      <c r="CO23" s="628"/>
      <c r="CP23" s="628"/>
      <c r="CQ23" s="629"/>
      <c r="CR23" s="627" t="s">
        <v>284</v>
      </c>
      <c r="CS23" s="628"/>
      <c r="CT23" s="628"/>
      <c r="CU23" s="628"/>
      <c r="CV23" s="628"/>
      <c r="CW23" s="628"/>
      <c r="CX23" s="628"/>
      <c r="CY23" s="629"/>
      <c r="CZ23" s="627" t="s">
        <v>285</v>
      </c>
      <c r="DA23" s="628"/>
      <c r="DB23" s="628"/>
      <c r="DC23" s="629"/>
      <c r="DD23" s="627" t="s">
        <v>286</v>
      </c>
      <c r="DE23" s="628"/>
      <c r="DF23" s="628"/>
      <c r="DG23" s="628"/>
      <c r="DH23" s="628"/>
      <c r="DI23" s="628"/>
      <c r="DJ23" s="628"/>
      <c r="DK23" s="629"/>
      <c r="DL23" s="676" t="s">
        <v>287</v>
      </c>
      <c r="DM23" s="677"/>
      <c r="DN23" s="677"/>
      <c r="DO23" s="677"/>
      <c r="DP23" s="677"/>
      <c r="DQ23" s="677"/>
      <c r="DR23" s="677"/>
      <c r="DS23" s="677"/>
      <c r="DT23" s="677"/>
      <c r="DU23" s="677"/>
      <c r="DV23" s="678"/>
      <c r="DW23" s="627" t="s">
        <v>288</v>
      </c>
      <c r="DX23" s="628"/>
      <c r="DY23" s="628"/>
      <c r="DZ23" s="628"/>
      <c r="EA23" s="628"/>
      <c r="EB23" s="628"/>
      <c r="EC23" s="629"/>
    </row>
    <row r="24" spans="2:133" ht="11.25" customHeight="1" x14ac:dyDescent="0.15">
      <c r="B24" s="642" t="s">
        <v>289</v>
      </c>
      <c r="C24" s="643"/>
      <c r="D24" s="643"/>
      <c r="E24" s="643"/>
      <c r="F24" s="643"/>
      <c r="G24" s="643"/>
      <c r="H24" s="643"/>
      <c r="I24" s="643"/>
      <c r="J24" s="643"/>
      <c r="K24" s="643"/>
      <c r="L24" s="643"/>
      <c r="M24" s="643"/>
      <c r="N24" s="643"/>
      <c r="O24" s="643"/>
      <c r="P24" s="643"/>
      <c r="Q24" s="644"/>
      <c r="R24" s="645">
        <v>248548</v>
      </c>
      <c r="S24" s="646"/>
      <c r="T24" s="646"/>
      <c r="U24" s="646"/>
      <c r="V24" s="646"/>
      <c r="W24" s="646"/>
      <c r="X24" s="646"/>
      <c r="Y24" s="647"/>
      <c r="Z24" s="648">
        <v>2.4</v>
      </c>
      <c r="AA24" s="648"/>
      <c r="AB24" s="648"/>
      <c r="AC24" s="648"/>
      <c r="AD24" s="649" t="s">
        <v>176</v>
      </c>
      <c r="AE24" s="649"/>
      <c r="AF24" s="649"/>
      <c r="AG24" s="649"/>
      <c r="AH24" s="649"/>
      <c r="AI24" s="649"/>
      <c r="AJ24" s="649"/>
      <c r="AK24" s="649"/>
      <c r="AL24" s="650" t="s">
        <v>176</v>
      </c>
      <c r="AM24" s="651"/>
      <c r="AN24" s="651"/>
      <c r="AO24" s="652"/>
      <c r="AP24" s="664" t="s">
        <v>290</v>
      </c>
      <c r="AQ24" s="665"/>
      <c r="AR24" s="665"/>
      <c r="AS24" s="665"/>
      <c r="AT24" s="665"/>
      <c r="AU24" s="665"/>
      <c r="AV24" s="665"/>
      <c r="AW24" s="665"/>
      <c r="AX24" s="665"/>
      <c r="AY24" s="665"/>
      <c r="AZ24" s="665"/>
      <c r="BA24" s="665"/>
      <c r="BB24" s="665"/>
      <c r="BC24" s="665"/>
      <c r="BD24" s="665"/>
      <c r="BE24" s="665"/>
      <c r="BF24" s="666"/>
      <c r="BG24" s="645" t="s">
        <v>130</v>
      </c>
      <c r="BH24" s="646"/>
      <c r="BI24" s="646"/>
      <c r="BJ24" s="646"/>
      <c r="BK24" s="646"/>
      <c r="BL24" s="646"/>
      <c r="BM24" s="646"/>
      <c r="BN24" s="647"/>
      <c r="BO24" s="648" t="s">
        <v>176</v>
      </c>
      <c r="BP24" s="648"/>
      <c r="BQ24" s="648"/>
      <c r="BR24" s="648"/>
      <c r="BS24" s="654" t="s">
        <v>176</v>
      </c>
      <c r="BT24" s="646"/>
      <c r="BU24" s="646"/>
      <c r="BV24" s="646"/>
      <c r="BW24" s="646"/>
      <c r="BX24" s="646"/>
      <c r="BY24" s="646"/>
      <c r="BZ24" s="646"/>
      <c r="CA24" s="646"/>
      <c r="CB24" s="655"/>
      <c r="CD24" s="656" t="s">
        <v>291</v>
      </c>
      <c r="CE24" s="657"/>
      <c r="CF24" s="657"/>
      <c r="CG24" s="657"/>
      <c r="CH24" s="657"/>
      <c r="CI24" s="657"/>
      <c r="CJ24" s="657"/>
      <c r="CK24" s="657"/>
      <c r="CL24" s="657"/>
      <c r="CM24" s="657"/>
      <c r="CN24" s="657"/>
      <c r="CO24" s="657"/>
      <c r="CP24" s="657"/>
      <c r="CQ24" s="658"/>
      <c r="CR24" s="634">
        <v>4481889</v>
      </c>
      <c r="CS24" s="635"/>
      <c r="CT24" s="635"/>
      <c r="CU24" s="635"/>
      <c r="CV24" s="635"/>
      <c r="CW24" s="635"/>
      <c r="CX24" s="635"/>
      <c r="CY24" s="636"/>
      <c r="CZ24" s="639">
        <v>45.2</v>
      </c>
      <c r="DA24" s="640"/>
      <c r="DB24" s="640"/>
      <c r="DC24" s="659"/>
      <c r="DD24" s="684">
        <v>3396821</v>
      </c>
      <c r="DE24" s="635"/>
      <c r="DF24" s="635"/>
      <c r="DG24" s="635"/>
      <c r="DH24" s="635"/>
      <c r="DI24" s="635"/>
      <c r="DJ24" s="635"/>
      <c r="DK24" s="636"/>
      <c r="DL24" s="684">
        <v>3061323</v>
      </c>
      <c r="DM24" s="635"/>
      <c r="DN24" s="635"/>
      <c r="DO24" s="635"/>
      <c r="DP24" s="635"/>
      <c r="DQ24" s="635"/>
      <c r="DR24" s="635"/>
      <c r="DS24" s="635"/>
      <c r="DT24" s="635"/>
      <c r="DU24" s="635"/>
      <c r="DV24" s="636"/>
      <c r="DW24" s="639">
        <v>51.2</v>
      </c>
      <c r="DX24" s="640"/>
      <c r="DY24" s="640"/>
      <c r="DZ24" s="640"/>
      <c r="EA24" s="640"/>
      <c r="EB24" s="640"/>
      <c r="EC24" s="641"/>
    </row>
    <row r="25" spans="2:133" ht="11.25" customHeight="1" x14ac:dyDescent="0.15">
      <c r="B25" s="642" t="s">
        <v>292</v>
      </c>
      <c r="C25" s="643"/>
      <c r="D25" s="643"/>
      <c r="E25" s="643"/>
      <c r="F25" s="643"/>
      <c r="G25" s="643"/>
      <c r="H25" s="643"/>
      <c r="I25" s="643"/>
      <c r="J25" s="643"/>
      <c r="K25" s="643"/>
      <c r="L25" s="643"/>
      <c r="M25" s="643"/>
      <c r="N25" s="643"/>
      <c r="O25" s="643"/>
      <c r="P25" s="643"/>
      <c r="Q25" s="644"/>
      <c r="R25" s="645" t="s">
        <v>176</v>
      </c>
      <c r="S25" s="646"/>
      <c r="T25" s="646"/>
      <c r="U25" s="646"/>
      <c r="V25" s="646"/>
      <c r="W25" s="646"/>
      <c r="X25" s="646"/>
      <c r="Y25" s="647"/>
      <c r="Z25" s="648" t="s">
        <v>176</v>
      </c>
      <c r="AA25" s="648"/>
      <c r="AB25" s="648"/>
      <c r="AC25" s="648"/>
      <c r="AD25" s="649" t="s">
        <v>130</v>
      </c>
      <c r="AE25" s="649"/>
      <c r="AF25" s="649"/>
      <c r="AG25" s="649"/>
      <c r="AH25" s="649"/>
      <c r="AI25" s="649"/>
      <c r="AJ25" s="649"/>
      <c r="AK25" s="649"/>
      <c r="AL25" s="650" t="s">
        <v>176</v>
      </c>
      <c r="AM25" s="651"/>
      <c r="AN25" s="651"/>
      <c r="AO25" s="652"/>
      <c r="AP25" s="664" t="s">
        <v>293</v>
      </c>
      <c r="AQ25" s="665"/>
      <c r="AR25" s="665"/>
      <c r="AS25" s="665"/>
      <c r="AT25" s="665"/>
      <c r="AU25" s="665"/>
      <c r="AV25" s="665"/>
      <c r="AW25" s="665"/>
      <c r="AX25" s="665"/>
      <c r="AY25" s="665"/>
      <c r="AZ25" s="665"/>
      <c r="BA25" s="665"/>
      <c r="BB25" s="665"/>
      <c r="BC25" s="665"/>
      <c r="BD25" s="665"/>
      <c r="BE25" s="665"/>
      <c r="BF25" s="666"/>
      <c r="BG25" s="645" t="s">
        <v>176</v>
      </c>
      <c r="BH25" s="646"/>
      <c r="BI25" s="646"/>
      <c r="BJ25" s="646"/>
      <c r="BK25" s="646"/>
      <c r="BL25" s="646"/>
      <c r="BM25" s="646"/>
      <c r="BN25" s="647"/>
      <c r="BO25" s="648" t="s">
        <v>176</v>
      </c>
      <c r="BP25" s="648"/>
      <c r="BQ25" s="648"/>
      <c r="BR25" s="648"/>
      <c r="BS25" s="654" t="s">
        <v>176</v>
      </c>
      <c r="BT25" s="646"/>
      <c r="BU25" s="646"/>
      <c r="BV25" s="646"/>
      <c r="BW25" s="646"/>
      <c r="BX25" s="646"/>
      <c r="BY25" s="646"/>
      <c r="BZ25" s="646"/>
      <c r="CA25" s="646"/>
      <c r="CB25" s="655"/>
      <c r="CD25" s="660" t="s">
        <v>294</v>
      </c>
      <c r="CE25" s="661"/>
      <c r="CF25" s="661"/>
      <c r="CG25" s="661"/>
      <c r="CH25" s="661"/>
      <c r="CI25" s="661"/>
      <c r="CJ25" s="661"/>
      <c r="CK25" s="661"/>
      <c r="CL25" s="661"/>
      <c r="CM25" s="661"/>
      <c r="CN25" s="661"/>
      <c r="CO25" s="661"/>
      <c r="CP25" s="661"/>
      <c r="CQ25" s="662"/>
      <c r="CR25" s="645">
        <v>1404027</v>
      </c>
      <c r="CS25" s="681"/>
      <c r="CT25" s="681"/>
      <c r="CU25" s="681"/>
      <c r="CV25" s="681"/>
      <c r="CW25" s="681"/>
      <c r="CX25" s="681"/>
      <c r="CY25" s="682"/>
      <c r="CZ25" s="650">
        <v>14.1</v>
      </c>
      <c r="DA25" s="679"/>
      <c r="DB25" s="679"/>
      <c r="DC25" s="683"/>
      <c r="DD25" s="654">
        <v>1297544</v>
      </c>
      <c r="DE25" s="681"/>
      <c r="DF25" s="681"/>
      <c r="DG25" s="681"/>
      <c r="DH25" s="681"/>
      <c r="DI25" s="681"/>
      <c r="DJ25" s="681"/>
      <c r="DK25" s="682"/>
      <c r="DL25" s="654">
        <v>1289626</v>
      </c>
      <c r="DM25" s="681"/>
      <c r="DN25" s="681"/>
      <c r="DO25" s="681"/>
      <c r="DP25" s="681"/>
      <c r="DQ25" s="681"/>
      <c r="DR25" s="681"/>
      <c r="DS25" s="681"/>
      <c r="DT25" s="681"/>
      <c r="DU25" s="681"/>
      <c r="DV25" s="682"/>
      <c r="DW25" s="650">
        <v>21.6</v>
      </c>
      <c r="DX25" s="679"/>
      <c r="DY25" s="679"/>
      <c r="DZ25" s="679"/>
      <c r="EA25" s="679"/>
      <c r="EB25" s="679"/>
      <c r="EC25" s="680"/>
    </row>
    <row r="26" spans="2:133" ht="11.25" customHeight="1" x14ac:dyDescent="0.15">
      <c r="B26" s="642" t="s">
        <v>295</v>
      </c>
      <c r="C26" s="643"/>
      <c r="D26" s="643"/>
      <c r="E26" s="643"/>
      <c r="F26" s="643"/>
      <c r="G26" s="643"/>
      <c r="H26" s="643"/>
      <c r="I26" s="643"/>
      <c r="J26" s="643"/>
      <c r="K26" s="643"/>
      <c r="L26" s="643"/>
      <c r="M26" s="643"/>
      <c r="N26" s="643"/>
      <c r="O26" s="643"/>
      <c r="P26" s="643"/>
      <c r="Q26" s="644"/>
      <c r="R26" s="645">
        <v>6022113</v>
      </c>
      <c r="S26" s="646"/>
      <c r="T26" s="646"/>
      <c r="U26" s="646"/>
      <c r="V26" s="646"/>
      <c r="W26" s="646"/>
      <c r="X26" s="646"/>
      <c r="Y26" s="647"/>
      <c r="Z26" s="648">
        <v>59.1</v>
      </c>
      <c r="AA26" s="648"/>
      <c r="AB26" s="648"/>
      <c r="AC26" s="648"/>
      <c r="AD26" s="649">
        <v>5773565</v>
      </c>
      <c r="AE26" s="649"/>
      <c r="AF26" s="649"/>
      <c r="AG26" s="649"/>
      <c r="AH26" s="649"/>
      <c r="AI26" s="649"/>
      <c r="AJ26" s="649"/>
      <c r="AK26" s="649"/>
      <c r="AL26" s="650">
        <v>99.6</v>
      </c>
      <c r="AM26" s="651"/>
      <c r="AN26" s="651"/>
      <c r="AO26" s="652"/>
      <c r="AP26" s="664" t="s">
        <v>296</v>
      </c>
      <c r="AQ26" s="694"/>
      <c r="AR26" s="694"/>
      <c r="AS26" s="694"/>
      <c r="AT26" s="694"/>
      <c r="AU26" s="694"/>
      <c r="AV26" s="694"/>
      <c r="AW26" s="694"/>
      <c r="AX26" s="694"/>
      <c r="AY26" s="694"/>
      <c r="AZ26" s="694"/>
      <c r="BA26" s="694"/>
      <c r="BB26" s="694"/>
      <c r="BC26" s="694"/>
      <c r="BD26" s="694"/>
      <c r="BE26" s="694"/>
      <c r="BF26" s="666"/>
      <c r="BG26" s="645" t="s">
        <v>176</v>
      </c>
      <c r="BH26" s="646"/>
      <c r="BI26" s="646"/>
      <c r="BJ26" s="646"/>
      <c r="BK26" s="646"/>
      <c r="BL26" s="646"/>
      <c r="BM26" s="646"/>
      <c r="BN26" s="647"/>
      <c r="BO26" s="648" t="s">
        <v>176</v>
      </c>
      <c r="BP26" s="648"/>
      <c r="BQ26" s="648"/>
      <c r="BR26" s="648"/>
      <c r="BS26" s="654" t="s">
        <v>176</v>
      </c>
      <c r="BT26" s="646"/>
      <c r="BU26" s="646"/>
      <c r="BV26" s="646"/>
      <c r="BW26" s="646"/>
      <c r="BX26" s="646"/>
      <c r="BY26" s="646"/>
      <c r="BZ26" s="646"/>
      <c r="CA26" s="646"/>
      <c r="CB26" s="655"/>
      <c r="CD26" s="660" t="s">
        <v>297</v>
      </c>
      <c r="CE26" s="661"/>
      <c r="CF26" s="661"/>
      <c r="CG26" s="661"/>
      <c r="CH26" s="661"/>
      <c r="CI26" s="661"/>
      <c r="CJ26" s="661"/>
      <c r="CK26" s="661"/>
      <c r="CL26" s="661"/>
      <c r="CM26" s="661"/>
      <c r="CN26" s="661"/>
      <c r="CO26" s="661"/>
      <c r="CP26" s="661"/>
      <c r="CQ26" s="662"/>
      <c r="CR26" s="645">
        <v>903552</v>
      </c>
      <c r="CS26" s="646"/>
      <c r="CT26" s="646"/>
      <c r="CU26" s="646"/>
      <c r="CV26" s="646"/>
      <c r="CW26" s="646"/>
      <c r="CX26" s="646"/>
      <c r="CY26" s="647"/>
      <c r="CZ26" s="650">
        <v>9.1</v>
      </c>
      <c r="DA26" s="679"/>
      <c r="DB26" s="679"/>
      <c r="DC26" s="683"/>
      <c r="DD26" s="654">
        <v>812376</v>
      </c>
      <c r="DE26" s="646"/>
      <c r="DF26" s="646"/>
      <c r="DG26" s="646"/>
      <c r="DH26" s="646"/>
      <c r="DI26" s="646"/>
      <c r="DJ26" s="646"/>
      <c r="DK26" s="647"/>
      <c r="DL26" s="654" t="s">
        <v>130</v>
      </c>
      <c r="DM26" s="646"/>
      <c r="DN26" s="646"/>
      <c r="DO26" s="646"/>
      <c r="DP26" s="646"/>
      <c r="DQ26" s="646"/>
      <c r="DR26" s="646"/>
      <c r="DS26" s="646"/>
      <c r="DT26" s="646"/>
      <c r="DU26" s="646"/>
      <c r="DV26" s="647"/>
      <c r="DW26" s="650" t="s">
        <v>130</v>
      </c>
      <c r="DX26" s="679"/>
      <c r="DY26" s="679"/>
      <c r="DZ26" s="679"/>
      <c r="EA26" s="679"/>
      <c r="EB26" s="679"/>
      <c r="EC26" s="680"/>
    </row>
    <row r="27" spans="2:133" ht="11.25" customHeight="1" x14ac:dyDescent="0.15">
      <c r="B27" s="642" t="s">
        <v>298</v>
      </c>
      <c r="C27" s="643"/>
      <c r="D27" s="643"/>
      <c r="E27" s="643"/>
      <c r="F27" s="643"/>
      <c r="G27" s="643"/>
      <c r="H27" s="643"/>
      <c r="I27" s="643"/>
      <c r="J27" s="643"/>
      <c r="K27" s="643"/>
      <c r="L27" s="643"/>
      <c r="M27" s="643"/>
      <c r="N27" s="643"/>
      <c r="O27" s="643"/>
      <c r="P27" s="643"/>
      <c r="Q27" s="644"/>
      <c r="R27" s="645">
        <v>1551</v>
      </c>
      <c r="S27" s="646"/>
      <c r="T27" s="646"/>
      <c r="U27" s="646"/>
      <c r="V27" s="646"/>
      <c r="W27" s="646"/>
      <c r="X27" s="646"/>
      <c r="Y27" s="647"/>
      <c r="Z27" s="648">
        <v>0</v>
      </c>
      <c r="AA27" s="648"/>
      <c r="AB27" s="648"/>
      <c r="AC27" s="648"/>
      <c r="AD27" s="649">
        <v>1551</v>
      </c>
      <c r="AE27" s="649"/>
      <c r="AF27" s="649"/>
      <c r="AG27" s="649"/>
      <c r="AH27" s="649"/>
      <c r="AI27" s="649"/>
      <c r="AJ27" s="649"/>
      <c r="AK27" s="649"/>
      <c r="AL27" s="650">
        <v>0</v>
      </c>
      <c r="AM27" s="651"/>
      <c r="AN27" s="651"/>
      <c r="AO27" s="652"/>
      <c r="AP27" s="642" t="s">
        <v>299</v>
      </c>
      <c r="AQ27" s="643"/>
      <c r="AR27" s="643"/>
      <c r="AS27" s="643"/>
      <c r="AT27" s="643"/>
      <c r="AU27" s="643"/>
      <c r="AV27" s="643"/>
      <c r="AW27" s="643"/>
      <c r="AX27" s="643"/>
      <c r="AY27" s="643"/>
      <c r="AZ27" s="643"/>
      <c r="BA27" s="643"/>
      <c r="BB27" s="643"/>
      <c r="BC27" s="643"/>
      <c r="BD27" s="643"/>
      <c r="BE27" s="643"/>
      <c r="BF27" s="644"/>
      <c r="BG27" s="645">
        <v>1475056</v>
      </c>
      <c r="BH27" s="646"/>
      <c r="BI27" s="646"/>
      <c r="BJ27" s="646"/>
      <c r="BK27" s="646"/>
      <c r="BL27" s="646"/>
      <c r="BM27" s="646"/>
      <c r="BN27" s="647"/>
      <c r="BO27" s="648">
        <v>100</v>
      </c>
      <c r="BP27" s="648"/>
      <c r="BQ27" s="648"/>
      <c r="BR27" s="648"/>
      <c r="BS27" s="654" t="s">
        <v>176</v>
      </c>
      <c r="BT27" s="646"/>
      <c r="BU27" s="646"/>
      <c r="BV27" s="646"/>
      <c r="BW27" s="646"/>
      <c r="BX27" s="646"/>
      <c r="BY27" s="646"/>
      <c r="BZ27" s="646"/>
      <c r="CA27" s="646"/>
      <c r="CB27" s="655"/>
      <c r="CD27" s="660" t="s">
        <v>300</v>
      </c>
      <c r="CE27" s="661"/>
      <c r="CF27" s="661"/>
      <c r="CG27" s="661"/>
      <c r="CH27" s="661"/>
      <c r="CI27" s="661"/>
      <c r="CJ27" s="661"/>
      <c r="CK27" s="661"/>
      <c r="CL27" s="661"/>
      <c r="CM27" s="661"/>
      <c r="CN27" s="661"/>
      <c r="CO27" s="661"/>
      <c r="CP27" s="661"/>
      <c r="CQ27" s="662"/>
      <c r="CR27" s="645">
        <v>1710121</v>
      </c>
      <c r="CS27" s="681"/>
      <c r="CT27" s="681"/>
      <c r="CU27" s="681"/>
      <c r="CV27" s="681"/>
      <c r="CW27" s="681"/>
      <c r="CX27" s="681"/>
      <c r="CY27" s="682"/>
      <c r="CZ27" s="650">
        <v>17.2</v>
      </c>
      <c r="DA27" s="679"/>
      <c r="DB27" s="679"/>
      <c r="DC27" s="683"/>
      <c r="DD27" s="654">
        <v>738811</v>
      </c>
      <c r="DE27" s="681"/>
      <c r="DF27" s="681"/>
      <c r="DG27" s="681"/>
      <c r="DH27" s="681"/>
      <c r="DI27" s="681"/>
      <c r="DJ27" s="681"/>
      <c r="DK27" s="682"/>
      <c r="DL27" s="654">
        <v>706443</v>
      </c>
      <c r="DM27" s="681"/>
      <c r="DN27" s="681"/>
      <c r="DO27" s="681"/>
      <c r="DP27" s="681"/>
      <c r="DQ27" s="681"/>
      <c r="DR27" s="681"/>
      <c r="DS27" s="681"/>
      <c r="DT27" s="681"/>
      <c r="DU27" s="681"/>
      <c r="DV27" s="682"/>
      <c r="DW27" s="650">
        <v>11.8</v>
      </c>
      <c r="DX27" s="679"/>
      <c r="DY27" s="679"/>
      <c r="DZ27" s="679"/>
      <c r="EA27" s="679"/>
      <c r="EB27" s="679"/>
      <c r="EC27" s="680"/>
    </row>
    <row r="28" spans="2:133" ht="11.25" customHeight="1" x14ac:dyDescent="0.15">
      <c r="B28" s="642" t="s">
        <v>301</v>
      </c>
      <c r="C28" s="643"/>
      <c r="D28" s="643"/>
      <c r="E28" s="643"/>
      <c r="F28" s="643"/>
      <c r="G28" s="643"/>
      <c r="H28" s="643"/>
      <c r="I28" s="643"/>
      <c r="J28" s="643"/>
      <c r="K28" s="643"/>
      <c r="L28" s="643"/>
      <c r="M28" s="643"/>
      <c r="N28" s="643"/>
      <c r="O28" s="643"/>
      <c r="P28" s="643"/>
      <c r="Q28" s="644"/>
      <c r="R28" s="645">
        <v>56923</v>
      </c>
      <c r="S28" s="646"/>
      <c r="T28" s="646"/>
      <c r="U28" s="646"/>
      <c r="V28" s="646"/>
      <c r="W28" s="646"/>
      <c r="X28" s="646"/>
      <c r="Y28" s="647"/>
      <c r="Z28" s="648">
        <v>0.6</v>
      </c>
      <c r="AA28" s="648"/>
      <c r="AB28" s="648"/>
      <c r="AC28" s="648"/>
      <c r="AD28" s="649" t="s">
        <v>176</v>
      </c>
      <c r="AE28" s="649"/>
      <c r="AF28" s="649"/>
      <c r="AG28" s="649"/>
      <c r="AH28" s="649"/>
      <c r="AI28" s="649"/>
      <c r="AJ28" s="649"/>
      <c r="AK28" s="649"/>
      <c r="AL28" s="650" t="s">
        <v>176</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302</v>
      </c>
      <c r="CE28" s="661"/>
      <c r="CF28" s="661"/>
      <c r="CG28" s="661"/>
      <c r="CH28" s="661"/>
      <c r="CI28" s="661"/>
      <c r="CJ28" s="661"/>
      <c r="CK28" s="661"/>
      <c r="CL28" s="661"/>
      <c r="CM28" s="661"/>
      <c r="CN28" s="661"/>
      <c r="CO28" s="661"/>
      <c r="CP28" s="661"/>
      <c r="CQ28" s="662"/>
      <c r="CR28" s="645">
        <v>1367741</v>
      </c>
      <c r="CS28" s="646"/>
      <c r="CT28" s="646"/>
      <c r="CU28" s="646"/>
      <c r="CV28" s="646"/>
      <c r="CW28" s="646"/>
      <c r="CX28" s="646"/>
      <c r="CY28" s="647"/>
      <c r="CZ28" s="650">
        <v>13.8</v>
      </c>
      <c r="DA28" s="679"/>
      <c r="DB28" s="679"/>
      <c r="DC28" s="683"/>
      <c r="DD28" s="654">
        <v>1360466</v>
      </c>
      <c r="DE28" s="646"/>
      <c r="DF28" s="646"/>
      <c r="DG28" s="646"/>
      <c r="DH28" s="646"/>
      <c r="DI28" s="646"/>
      <c r="DJ28" s="646"/>
      <c r="DK28" s="647"/>
      <c r="DL28" s="654">
        <v>1065254</v>
      </c>
      <c r="DM28" s="646"/>
      <c r="DN28" s="646"/>
      <c r="DO28" s="646"/>
      <c r="DP28" s="646"/>
      <c r="DQ28" s="646"/>
      <c r="DR28" s="646"/>
      <c r="DS28" s="646"/>
      <c r="DT28" s="646"/>
      <c r="DU28" s="646"/>
      <c r="DV28" s="647"/>
      <c r="DW28" s="650">
        <v>17.8</v>
      </c>
      <c r="DX28" s="679"/>
      <c r="DY28" s="679"/>
      <c r="DZ28" s="679"/>
      <c r="EA28" s="679"/>
      <c r="EB28" s="679"/>
      <c r="EC28" s="680"/>
    </row>
    <row r="29" spans="2:133" ht="11.25" customHeight="1" x14ac:dyDescent="0.15">
      <c r="B29" s="642" t="s">
        <v>303</v>
      </c>
      <c r="C29" s="643"/>
      <c r="D29" s="643"/>
      <c r="E29" s="643"/>
      <c r="F29" s="643"/>
      <c r="G29" s="643"/>
      <c r="H29" s="643"/>
      <c r="I29" s="643"/>
      <c r="J29" s="643"/>
      <c r="K29" s="643"/>
      <c r="L29" s="643"/>
      <c r="M29" s="643"/>
      <c r="N29" s="643"/>
      <c r="O29" s="643"/>
      <c r="P29" s="643"/>
      <c r="Q29" s="644"/>
      <c r="R29" s="645">
        <v>134606</v>
      </c>
      <c r="S29" s="646"/>
      <c r="T29" s="646"/>
      <c r="U29" s="646"/>
      <c r="V29" s="646"/>
      <c r="W29" s="646"/>
      <c r="X29" s="646"/>
      <c r="Y29" s="647"/>
      <c r="Z29" s="648">
        <v>1.3</v>
      </c>
      <c r="AA29" s="648"/>
      <c r="AB29" s="648"/>
      <c r="AC29" s="648"/>
      <c r="AD29" s="649">
        <v>10995</v>
      </c>
      <c r="AE29" s="649"/>
      <c r="AF29" s="649"/>
      <c r="AG29" s="649"/>
      <c r="AH29" s="649"/>
      <c r="AI29" s="649"/>
      <c r="AJ29" s="649"/>
      <c r="AK29" s="649"/>
      <c r="AL29" s="650">
        <v>0.2</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304</v>
      </c>
      <c r="CE29" s="686"/>
      <c r="CF29" s="660" t="s">
        <v>305</v>
      </c>
      <c r="CG29" s="661"/>
      <c r="CH29" s="661"/>
      <c r="CI29" s="661"/>
      <c r="CJ29" s="661"/>
      <c r="CK29" s="661"/>
      <c r="CL29" s="661"/>
      <c r="CM29" s="661"/>
      <c r="CN29" s="661"/>
      <c r="CO29" s="661"/>
      <c r="CP29" s="661"/>
      <c r="CQ29" s="662"/>
      <c r="CR29" s="645">
        <v>1367695</v>
      </c>
      <c r="CS29" s="681"/>
      <c r="CT29" s="681"/>
      <c r="CU29" s="681"/>
      <c r="CV29" s="681"/>
      <c r="CW29" s="681"/>
      <c r="CX29" s="681"/>
      <c r="CY29" s="682"/>
      <c r="CZ29" s="650">
        <v>13.8</v>
      </c>
      <c r="DA29" s="679"/>
      <c r="DB29" s="679"/>
      <c r="DC29" s="683"/>
      <c r="DD29" s="654">
        <v>1360420</v>
      </c>
      <c r="DE29" s="681"/>
      <c r="DF29" s="681"/>
      <c r="DG29" s="681"/>
      <c r="DH29" s="681"/>
      <c r="DI29" s="681"/>
      <c r="DJ29" s="681"/>
      <c r="DK29" s="682"/>
      <c r="DL29" s="654">
        <v>1065208</v>
      </c>
      <c r="DM29" s="681"/>
      <c r="DN29" s="681"/>
      <c r="DO29" s="681"/>
      <c r="DP29" s="681"/>
      <c r="DQ29" s="681"/>
      <c r="DR29" s="681"/>
      <c r="DS29" s="681"/>
      <c r="DT29" s="681"/>
      <c r="DU29" s="681"/>
      <c r="DV29" s="682"/>
      <c r="DW29" s="650">
        <v>17.8</v>
      </c>
      <c r="DX29" s="679"/>
      <c r="DY29" s="679"/>
      <c r="DZ29" s="679"/>
      <c r="EA29" s="679"/>
      <c r="EB29" s="679"/>
      <c r="EC29" s="680"/>
    </row>
    <row r="30" spans="2:133" ht="11.25" customHeight="1" x14ac:dyDescent="0.15">
      <c r="B30" s="642" t="s">
        <v>306</v>
      </c>
      <c r="C30" s="643"/>
      <c r="D30" s="643"/>
      <c r="E30" s="643"/>
      <c r="F30" s="643"/>
      <c r="G30" s="643"/>
      <c r="H30" s="643"/>
      <c r="I30" s="643"/>
      <c r="J30" s="643"/>
      <c r="K30" s="643"/>
      <c r="L30" s="643"/>
      <c r="M30" s="643"/>
      <c r="N30" s="643"/>
      <c r="O30" s="643"/>
      <c r="P30" s="643"/>
      <c r="Q30" s="644"/>
      <c r="R30" s="645">
        <v>28947</v>
      </c>
      <c r="S30" s="646"/>
      <c r="T30" s="646"/>
      <c r="U30" s="646"/>
      <c r="V30" s="646"/>
      <c r="W30" s="646"/>
      <c r="X30" s="646"/>
      <c r="Y30" s="647"/>
      <c r="Z30" s="648">
        <v>0.3</v>
      </c>
      <c r="AA30" s="648"/>
      <c r="AB30" s="648"/>
      <c r="AC30" s="648"/>
      <c r="AD30" s="649" t="s">
        <v>176</v>
      </c>
      <c r="AE30" s="649"/>
      <c r="AF30" s="649"/>
      <c r="AG30" s="649"/>
      <c r="AH30" s="649"/>
      <c r="AI30" s="649"/>
      <c r="AJ30" s="649"/>
      <c r="AK30" s="649"/>
      <c r="AL30" s="650" t="s">
        <v>176</v>
      </c>
      <c r="AM30" s="651"/>
      <c r="AN30" s="651"/>
      <c r="AO30" s="652"/>
      <c r="AP30" s="624" t="s">
        <v>223</v>
      </c>
      <c r="AQ30" s="625"/>
      <c r="AR30" s="625"/>
      <c r="AS30" s="625"/>
      <c r="AT30" s="625"/>
      <c r="AU30" s="625"/>
      <c r="AV30" s="625"/>
      <c r="AW30" s="625"/>
      <c r="AX30" s="625"/>
      <c r="AY30" s="625"/>
      <c r="AZ30" s="625"/>
      <c r="BA30" s="625"/>
      <c r="BB30" s="625"/>
      <c r="BC30" s="625"/>
      <c r="BD30" s="625"/>
      <c r="BE30" s="625"/>
      <c r="BF30" s="626"/>
      <c r="BG30" s="624" t="s">
        <v>307</v>
      </c>
      <c r="BH30" s="698"/>
      <c r="BI30" s="698"/>
      <c r="BJ30" s="698"/>
      <c r="BK30" s="698"/>
      <c r="BL30" s="698"/>
      <c r="BM30" s="698"/>
      <c r="BN30" s="698"/>
      <c r="BO30" s="698"/>
      <c r="BP30" s="698"/>
      <c r="BQ30" s="699"/>
      <c r="BR30" s="624" t="s">
        <v>308</v>
      </c>
      <c r="BS30" s="698"/>
      <c r="BT30" s="698"/>
      <c r="BU30" s="698"/>
      <c r="BV30" s="698"/>
      <c r="BW30" s="698"/>
      <c r="BX30" s="698"/>
      <c r="BY30" s="698"/>
      <c r="BZ30" s="698"/>
      <c r="CA30" s="698"/>
      <c r="CB30" s="699"/>
      <c r="CD30" s="687"/>
      <c r="CE30" s="688"/>
      <c r="CF30" s="660" t="s">
        <v>309</v>
      </c>
      <c r="CG30" s="661"/>
      <c r="CH30" s="661"/>
      <c r="CI30" s="661"/>
      <c r="CJ30" s="661"/>
      <c r="CK30" s="661"/>
      <c r="CL30" s="661"/>
      <c r="CM30" s="661"/>
      <c r="CN30" s="661"/>
      <c r="CO30" s="661"/>
      <c r="CP30" s="661"/>
      <c r="CQ30" s="662"/>
      <c r="CR30" s="645">
        <v>1277429</v>
      </c>
      <c r="CS30" s="646"/>
      <c r="CT30" s="646"/>
      <c r="CU30" s="646"/>
      <c r="CV30" s="646"/>
      <c r="CW30" s="646"/>
      <c r="CX30" s="646"/>
      <c r="CY30" s="647"/>
      <c r="CZ30" s="650">
        <v>12.9</v>
      </c>
      <c r="DA30" s="679"/>
      <c r="DB30" s="679"/>
      <c r="DC30" s="683"/>
      <c r="DD30" s="654">
        <v>1270219</v>
      </c>
      <c r="DE30" s="646"/>
      <c r="DF30" s="646"/>
      <c r="DG30" s="646"/>
      <c r="DH30" s="646"/>
      <c r="DI30" s="646"/>
      <c r="DJ30" s="646"/>
      <c r="DK30" s="647"/>
      <c r="DL30" s="654">
        <v>975007</v>
      </c>
      <c r="DM30" s="646"/>
      <c r="DN30" s="646"/>
      <c r="DO30" s="646"/>
      <c r="DP30" s="646"/>
      <c r="DQ30" s="646"/>
      <c r="DR30" s="646"/>
      <c r="DS30" s="646"/>
      <c r="DT30" s="646"/>
      <c r="DU30" s="646"/>
      <c r="DV30" s="647"/>
      <c r="DW30" s="650">
        <v>16.3</v>
      </c>
      <c r="DX30" s="679"/>
      <c r="DY30" s="679"/>
      <c r="DZ30" s="679"/>
      <c r="EA30" s="679"/>
      <c r="EB30" s="679"/>
      <c r="EC30" s="680"/>
    </row>
    <row r="31" spans="2:133" ht="11.25" customHeight="1" x14ac:dyDescent="0.15">
      <c r="B31" s="642" t="s">
        <v>310</v>
      </c>
      <c r="C31" s="643"/>
      <c r="D31" s="643"/>
      <c r="E31" s="643"/>
      <c r="F31" s="643"/>
      <c r="G31" s="643"/>
      <c r="H31" s="643"/>
      <c r="I31" s="643"/>
      <c r="J31" s="643"/>
      <c r="K31" s="643"/>
      <c r="L31" s="643"/>
      <c r="M31" s="643"/>
      <c r="N31" s="643"/>
      <c r="O31" s="643"/>
      <c r="P31" s="643"/>
      <c r="Q31" s="644"/>
      <c r="R31" s="645">
        <v>1052172</v>
      </c>
      <c r="S31" s="646"/>
      <c r="T31" s="646"/>
      <c r="U31" s="646"/>
      <c r="V31" s="646"/>
      <c r="W31" s="646"/>
      <c r="X31" s="646"/>
      <c r="Y31" s="647"/>
      <c r="Z31" s="648">
        <v>10.3</v>
      </c>
      <c r="AA31" s="648"/>
      <c r="AB31" s="648"/>
      <c r="AC31" s="648"/>
      <c r="AD31" s="649" t="s">
        <v>176</v>
      </c>
      <c r="AE31" s="649"/>
      <c r="AF31" s="649"/>
      <c r="AG31" s="649"/>
      <c r="AH31" s="649"/>
      <c r="AI31" s="649"/>
      <c r="AJ31" s="649"/>
      <c r="AK31" s="649"/>
      <c r="AL31" s="650" t="s">
        <v>176</v>
      </c>
      <c r="AM31" s="651"/>
      <c r="AN31" s="651"/>
      <c r="AO31" s="652"/>
      <c r="AP31" s="702" t="s">
        <v>311</v>
      </c>
      <c r="AQ31" s="703"/>
      <c r="AR31" s="703"/>
      <c r="AS31" s="703"/>
      <c r="AT31" s="708" t="s">
        <v>312</v>
      </c>
      <c r="AU31" s="231"/>
      <c r="AV31" s="231"/>
      <c r="AW31" s="231"/>
      <c r="AX31" s="631" t="s">
        <v>189</v>
      </c>
      <c r="AY31" s="632"/>
      <c r="AZ31" s="632"/>
      <c r="BA31" s="632"/>
      <c r="BB31" s="632"/>
      <c r="BC31" s="632"/>
      <c r="BD31" s="632"/>
      <c r="BE31" s="632"/>
      <c r="BF31" s="633"/>
      <c r="BG31" s="713">
        <v>99.3</v>
      </c>
      <c r="BH31" s="700"/>
      <c r="BI31" s="700"/>
      <c r="BJ31" s="700"/>
      <c r="BK31" s="700"/>
      <c r="BL31" s="700"/>
      <c r="BM31" s="640">
        <v>97.9</v>
      </c>
      <c r="BN31" s="700"/>
      <c r="BO31" s="700"/>
      <c r="BP31" s="700"/>
      <c r="BQ31" s="701"/>
      <c r="BR31" s="713">
        <v>99.3</v>
      </c>
      <c r="BS31" s="700"/>
      <c r="BT31" s="700"/>
      <c r="BU31" s="700"/>
      <c r="BV31" s="700"/>
      <c r="BW31" s="700"/>
      <c r="BX31" s="640">
        <v>97.8</v>
      </c>
      <c r="BY31" s="700"/>
      <c r="BZ31" s="700"/>
      <c r="CA31" s="700"/>
      <c r="CB31" s="701"/>
      <c r="CD31" s="687"/>
      <c r="CE31" s="688"/>
      <c r="CF31" s="660" t="s">
        <v>313</v>
      </c>
      <c r="CG31" s="661"/>
      <c r="CH31" s="661"/>
      <c r="CI31" s="661"/>
      <c r="CJ31" s="661"/>
      <c r="CK31" s="661"/>
      <c r="CL31" s="661"/>
      <c r="CM31" s="661"/>
      <c r="CN31" s="661"/>
      <c r="CO31" s="661"/>
      <c r="CP31" s="661"/>
      <c r="CQ31" s="662"/>
      <c r="CR31" s="645">
        <v>90266</v>
      </c>
      <c r="CS31" s="681"/>
      <c r="CT31" s="681"/>
      <c r="CU31" s="681"/>
      <c r="CV31" s="681"/>
      <c r="CW31" s="681"/>
      <c r="CX31" s="681"/>
      <c r="CY31" s="682"/>
      <c r="CZ31" s="650">
        <v>0.9</v>
      </c>
      <c r="DA31" s="679"/>
      <c r="DB31" s="679"/>
      <c r="DC31" s="683"/>
      <c r="DD31" s="654">
        <v>90201</v>
      </c>
      <c r="DE31" s="681"/>
      <c r="DF31" s="681"/>
      <c r="DG31" s="681"/>
      <c r="DH31" s="681"/>
      <c r="DI31" s="681"/>
      <c r="DJ31" s="681"/>
      <c r="DK31" s="682"/>
      <c r="DL31" s="654">
        <v>90201</v>
      </c>
      <c r="DM31" s="681"/>
      <c r="DN31" s="681"/>
      <c r="DO31" s="681"/>
      <c r="DP31" s="681"/>
      <c r="DQ31" s="681"/>
      <c r="DR31" s="681"/>
      <c r="DS31" s="681"/>
      <c r="DT31" s="681"/>
      <c r="DU31" s="681"/>
      <c r="DV31" s="682"/>
      <c r="DW31" s="650">
        <v>1.5</v>
      </c>
      <c r="DX31" s="679"/>
      <c r="DY31" s="679"/>
      <c r="DZ31" s="679"/>
      <c r="EA31" s="679"/>
      <c r="EB31" s="679"/>
      <c r="EC31" s="680"/>
    </row>
    <row r="32" spans="2:133" ht="11.25" customHeight="1" x14ac:dyDescent="0.15">
      <c r="B32" s="691" t="s">
        <v>314</v>
      </c>
      <c r="C32" s="692"/>
      <c r="D32" s="692"/>
      <c r="E32" s="692"/>
      <c r="F32" s="692"/>
      <c r="G32" s="692"/>
      <c r="H32" s="692"/>
      <c r="I32" s="692"/>
      <c r="J32" s="692"/>
      <c r="K32" s="692"/>
      <c r="L32" s="692"/>
      <c r="M32" s="692"/>
      <c r="N32" s="692"/>
      <c r="O32" s="692"/>
      <c r="P32" s="692"/>
      <c r="Q32" s="693"/>
      <c r="R32" s="645" t="s">
        <v>176</v>
      </c>
      <c r="S32" s="646"/>
      <c r="T32" s="646"/>
      <c r="U32" s="646"/>
      <c r="V32" s="646"/>
      <c r="W32" s="646"/>
      <c r="X32" s="646"/>
      <c r="Y32" s="647"/>
      <c r="Z32" s="648" t="s">
        <v>130</v>
      </c>
      <c r="AA32" s="648"/>
      <c r="AB32" s="648"/>
      <c r="AC32" s="648"/>
      <c r="AD32" s="649" t="s">
        <v>176</v>
      </c>
      <c r="AE32" s="649"/>
      <c r="AF32" s="649"/>
      <c r="AG32" s="649"/>
      <c r="AH32" s="649"/>
      <c r="AI32" s="649"/>
      <c r="AJ32" s="649"/>
      <c r="AK32" s="649"/>
      <c r="AL32" s="650" t="s">
        <v>130</v>
      </c>
      <c r="AM32" s="651"/>
      <c r="AN32" s="651"/>
      <c r="AO32" s="652"/>
      <c r="AP32" s="704"/>
      <c r="AQ32" s="705"/>
      <c r="AR32" s="705"/>
      <c r="AS32" s="705"/>
      <c r="AT32" s="709"/>
      <c r="AU32" s="230" t="s">
        <v>315</v>
      </c>
      <c r="AV32" s="230"/>
      <c r="AW32" s="230"/>
      <c r="AX32" s="642" t="s">
        <v>316</v>
      </c>
      <c r="AY32" s="643"/>
      <c r="AZ32" s="643"/>
      <c r="BA32" s="643"/>
      <c r="BB32" s="643"/>
      <c r="BC32" s="643"/>
      <c r="BD32" s="643"/>
      <c r="BE32" s="643"/>
      <c r="BF32" s="644"/>
      <c r="BG32" s="714">
        <v>99.5</v>
      </c>
      <c r="BH32" s="681"/>
      <c r="BI32" s="681"/>
      <c r="BJ32" s="681"/>
      <c r="BK32" s="681"/>
      <c r="BL32" s="681"/>
      <c r="BM32" s="651">
        <v>99</v>
      </c>
      <c r="BN32" s="711"/>
      <c r="BO32" s="711"/>
      <c r="BP32" s="711"/>
      <c r="BQ32" s="712"/>
      <c r="BR32" s="714">
        <v>99.5</v>
      </c>
      <c r="BS32" s="681"/>
      <c r="BT32" s="681"/>
      <c r="BU32" s="681"/>
      <c r="BV32" s="681"/>
      <c r="BW32" s="681"/>
      <c r="BX32" s="651">
        <v>98.6</v>
      </c>
      <c r="BY32" s="711"/>
      <c r="BZ32" s="711"/>
      <c r="CA32" s="711"/>
      <c r="CB32" s="712"/>
      <c r="CD32" s="689"/>
      <c r="CE32" s="690"/>
      <c r="CF32" s="660" t="s">
        <v>317</v>
      </c>
      <c r="CG32" s="661"/>
      <c r="CH32" s="661"/>
      <c r="CI32" s="661"/>
      <c r="CJ32" s="661"/>
      <c r="CK32" s="661"/>
      <c r="CL32" s="661"/>
      <c r="CM32" s="661"/>
      <c r="CN32" s="661"/>
      <c r="CO32" s="661"/>
      <c r="CP32" s="661"/>
      <c r="CQ32" s="662"/>
      <c r="CR32" s="645">
        <v>46</v>
      </c>
      <c r="CS32" s="646"/>
      <c r="CT32" s="646"/>
      <c r="CU32" s="646"/>
      <c r="CV32" s="646"/>
      <c r="CW32" s="646"/>
      <c r="CX32" s="646"/>
      <c r="CY32" s="647"/>
      <c r="CZ32" s="650">
        <v>0</v>
      </c>
      <c r="DA32" s="679"/>
      <c r="DB32" s="679"/>
      <c r="DC32" s="683"/>
      <c r="DD32" s="654">
        <v>46</v>
      </c>
      <c r="DE32" s="646"/>
      <c r="DF32" s="646"/>
      <c r="DG32" s="646"/>
      <c r="DH32" s="646"/>
      <c r="DI32" s="646"/>
      <c r="DJ32" s="646"/>
      <c r="DK32" s="647"/>
      <c r="DL32" s="654">
        <v>46</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318</v>
      </c>
      <c r="C33" s="643"/>
      <c r="D33" s="643"/>
      <c r="E33" s="643"/>
      <c r="F33" s="643"/>
      <c r="G33" s="643"/>
      <c r="H33" s="643"/>
      <c r="I33" s="643"/>
      <c r="J33" s="643"/>
      <c r="K33" s="643"/>
      <c r="L33" s="643"/>
      <c r="M33" s="643"/>
      <c r="N33" s="643"/>
      <c r="O33" s="643"/>
      <c r="P33" s="643"/>
      <c r="Q33" s="644"/>
      <c r="R33" s="645">
        <v>890708</v>
      </c>
      <c r="S33" s="646"/>
      <c r="T33" s="646"/>
      <c r="U33" s="646"/>
      <c r="V33" s="646"/>
      <c r="W33" s="646"/>
      <c r="X33" s="646"/>
      <c r="Y33" s="647"/>
      <c r="Z33" s="648">
        <v>8.6999999999999993</v>
      </c>
      <c r="AA33" s="648"/>
      <c r="AB33" s="648"/>
      <c r="AC33" s="648"/>
      <c r="AD33" s="649" t="s">
        <v>176</v>
      </c>
      <c r="AE33" s="649"/>
      <c r="AF33" s="649"/>
      <c r="AG33" s="649"/>
      <c r="AH33" s="649"/>
      <c r="AI33" s="649"/>
      <c r="AJ33" s="649"/>
      <c r="AK33" s="649"/>
      <c r="AL33" s="650" t="s">
        <v>176</v>
      </c>
      <c r="AM33" s="651"/>
      <c r="AN33" s="651"/>
      <c r="AO33" s="652"/>
      <c r="AP33" s="706"/>
      <c r="AQ33" s="707"/>
      <c r="AR33" s="707"/>
      <c r="AS33" s="707"/>
      <c r="AT33" s="710"/>
      <c r="AU33" s="232"/>
      <c r="AV33" s="232"/>
      <c r="AW33" s="232"/>
      <c r="AX33" s="695" t="s">
        <v>319</v>
      </c>
      <c r="AY33" s="696"/>
      <c r="AZ33" s="696"/>
      <c r="BA33" s="696"/>
      <c r="BB33" s="696"/>
      <c r="BC33" s="696"/>
      <c r="BD33" s="696"/>
      <c r="BE33" s="696"/>
      <c r="BF33" s="697"/>
      <c r="BG33" s="715">
        <v>99</v>
      </c>
      <c r="BH33" s="716"/>
      <c r="BI33" s="716"/>
      <c r="BJ33" s="716"/>
      <c r="BK33" s="716"/>
      <c r="BL33" s="716"/>
      <c r="BM33" s="717">
        <v>96.5</v>
      </c>
      <c r="BN33" s="716"/>
      <c r="BO33" s="716"/>
      <c r="BP33" s="716"/>
      <c r="BQ33" s="718"/>
      <c r="BR33" s="715">
        <v>99.1</v>
      </c>
      <c r="BS33" s="716"/>
      <c r="BT33" s="716"/>
      <c r="BU33" s="716"/>
      <c r="BV33" s="716"/>
      <c r="BW33" s="716"/>
      <c r="BX33" s="717">
        <v>96.7</v>
      </c>
      <c r="BY33" s="716"/>
      <c r="BZ33" s="716"/>
      <c r="CA33" s="716"/>
      <c r="CB33" s="718"/>
      <c r="CD33" s="660" t="s">
        <v>320</v>
      </c>
      <c r="CE33" s="661"/>
      <c r="CF33" s="661"/>
      <c r="CG33" s="661"/>
      <c r="CH33" s="661"/>
      <c r="CI33" s="661"/>
      <c r="CJ33" s="661"/>
      <c r="CK33" s="661"/>
      <c r="CL33" s="661"/>
      <c r="CM33" s="661"/>
      <c r="CN33" s="661"/>
      <c r="CO33" s="661"/>
      <c r="CP33" s="661"/>
      <c r="CQ33" s="662"/>
      <c r="CR33" s="645">
        <v>3989493</v>
      </c>
      <c r="CS33" s="681"/>
      <c r="CT33" s="681"/>
      <c r="CU33" s="681"/>
      <c r="CV33" s="681"/>
      <c r="CW33" s="681"/>
      <c r="CX33" s="681"/>
      <c r="CY33" s="682"/>
      <c r="CZ33" s="650">
        <v>40.200000000000003</v>
      </c>
      <c r="DA33" s="679"/>
      <c r="DB33" s="679"/>
      <c r="DC33" s="683"/>
      <c r="DD33" s="654">
        <v>2977178</v>
      </c>
      <c r="DE33" s="681"/>
      <c r="DF33" s="681"/>
      <c r="DG33" s="681"/>
      <c r="DH33" s="681"/>
      <c r="DI33" s="681"/>
      <c r="DJ33" s="681"/>
      <c r="DK33" s="682"/>
      <c r="DL33" s="654">
        <v>2431019</v>
      </c>
      <c r="DM33" s="681"/>
      <c r="DN33" s="681"/>
      <c r="DO33" s="681"/>
      <c r="DP33" s="681"/>
      <c r="DQ33" s="681"/>
      <c r="DR33" s="681"/>
      <c r="DS33" s="681"/>
      <c r="DT33" s="681"/>
      <c r="DU33" s="681"/>
      <c r="DV33" s="682"/>
      <c r="DW33" s="650">
        <v>40.700000000000003</v>
      </c>
      <c r="DX33" s="679"/>
      <c r="DY33" s="679"/>
      <c r="DZ33" s="679"/>
      <c r="EA33" s="679"/>
      <c r="EB33" s="679"/>
      <c r="EC33" s="680"/>
    </row>
    <row r="34" spans="2:133" ht="11.25" customHeight="1" x14ac:dyDescent="0.15">
      <c r="B34" s="642" t="s">
        <v>321</v>
      </c>
      <c r="C34" s="643"/>
      <c r="D34" s="643"/>
      <c r="E34" s="643"/>
      <c r="F34" s="643"/>
      <c r="G34" s="643"/>
      <c r="H34" s="643"/>
      <c r="I34" s="643"/>
      <c r="J34" s="643"/>
      <c r="K34" s="643"/>
      <c r="L34" s="643"/>
      <c r="M34" s="643"/>
      <c r="N34" s="643"/>
      <c r="O34" s="643"/>
      <c r="P34" s="643"/>
      <c r="Q34" s="644"/>
      <c r="R34" s="645">
        <v>11423</v>
      </c>
      <c r="S34" s="646"/>
      <c r="T34" s="646"/>
      <c r="U34" s="646"/>
      <c r="V34" s="646"/>
      <c r="W34" s="646"/>
      <c r="X34" s="646"/>
      <c r="Y34" s="647"/>
      <c r="Z34" s="648">
        <v>0.1</v>
      </c>
      <c r="AA34" s="648"/>
      <c r="AB34" s="648"/>
      <c r="AC34" s="648"/>
      <c r="AD34" s="649">
        <v>8977</v>
      </c>
      <c r="AE34" s="649"/>
      <c r="AF34" s="649"/>
      <c r="AG34" s="649"/>
      <c r="AH34" s="649"/>
      <c r="AI34" s="649"/>
      <c r="AJ34" s="649"/>
      <c r="AK34" s="649"/>
      <c r="AL34" s="650">
        <v>0.2</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322</v>
      </c>
      <c r="CE34" s="661"/>
      <c r="CF34" s="661"/>
      <c r="CG34" s="661"/>
      <c r="CH34" s="661"/>
      <c r="CI34" s="661"/>
      <c r="CJ34" s="661"/>
      <c r="CK34" s="661"/>
      <c r="CL34" s="661"/>
      <c r="CM34" s="661"/>
      <c r="CN34" s="661"/>
      <c r="CO34" s="661"/>
      <c r="CP34" s="661"/>
      <c r="CQ34" s="662"/>
      <c r="CR34" s="645">
        <v>1120591</v>
      </c>
      <c r="CS34" s="646"/>
      <c r="CT34" s="646"/>
      <c r="CU34" s="646"/>
      <c r="CV34" s="646"/>
      <c r="CW34" s="646"/>
      <c r="CX34" s="646"/>
      <c r="CY34" s="647"/>
      <c r="CZ34" s="650">
        <v>11.3</v>
      </c>
      <c r="DA34" s="679"/>
      <c r="DB34" s="679"/>
      <c r="DC34" s="683"/>
      <c r="DD34" s="654">
        <v>838109</v>
      </c>
      <c r="DE34" s="646"/>
      <c r="DF34" s="646"/>
      <c r="DG34" s="646"/>
      <c r="DH34" s="646"/>
      <c r="DI34" s="646"/>
      <c r="DJ34" s="646"/>
      <c r="DK34" s="647"/>
      <c r="DL34" s="654">
        <v>711918</v>
      </c>
      <c r="DM34" s="646"/>
      <c r="DN34" s="646"/>
      <c r="DO34" s="646"/>
      <c r="DP34" s="646"/>
      <c r="DQ34" s="646"/>
      <c r="DR34" s="646"/>
      <c r="DS34" s="646"/>
      <c r="DT34" s="646"/>
      <c r="DU34" s="646"/>
      <c r="DV34" s="647"/>
      <c r="DW34" s="650">
        <v>11.9</v>
      </c>
      <c r="DX34" s="679"/>
      <c r="DY34" s="679"/>
      <c r="DZ34" s="679"/>
      <c r="EA34" s="679"/>
      <c r="EB34" s="679"/>
      <c r="EC34" s="680"/>
    </row>
    <row r="35" spans="2:133" ht="11.25" customHeight="1" x14ac:dyDescent="0.15">
      <c r="B35" s="642" t="s">
        <v>323</v>
      </c>
      <c r="C35" s="643"/>
      <c r="D35" s="643"/>
      <c r="E35" s="643"/>
      <c r="F35" s="643"/>
      <c r="G35" s="643"/>
      <c r="H35" s="643"/>
      <c r="I35" s="643"/>
      <c r="J35" s="643"/>
      <c r="K35" s="643"/>
      <c r="L35" s="643"/>
      <c r="M35" s="643"/>
      <c r="N35" s="643"/>
      <c r="O35" s="643"/>
      <c r="P35" s="643"/>
      <c r="Q35" s="644"/>
      <c r="R35" s="645">
        <v>237199</v>
      </c>
      <c r="S35" s="646"/>
      <c r="T35" s="646"/>
      <c r="U35" s="646"/>
      <c r="V35" s="646"/>
      <c r="W35" s="646"/>
      <c r="X35" s="646"/>
      <c r="Y35" s="647"/>
      <c r="Z35" s="648">
        <v>2.2999999999999998</v>
      </c>
      <c r="AA35" s="648"/>
      <c r="AB35" s="648"/>
      <c r="AC35" s="648"/>
      <c r="AD35" s="649" t="s">
        <v>176</v>
      </c>
      <c r="AE35" s="649"/>
      <c r="AF35" s="649"/>
      <c r="AG35" s="649"/>
      <c r="AH35" s="649"/>
      <c r="AI35" s="649"/>
      <c r="AJ35" s="649"/>
      <c r="AK35" s="649"/>
      <c r="AL35" s="650" t="s">
        <v>130</v>
      </c>
      <c r="AM35" s="651"/>
      <c r="AN35" s="651"/>
      <c r="AO35" s="652"/>
      <c r="AP35" s="235"/>
      <c r="AQ35" s="624" t="s">
        <v>324</v>
      </c>
      <c r="AR35" s="625"/>
      <c r="AS35" s="625"/>
      <c r="AT35" s="625"/>
      <c r="AU35" s="625"/>
      <c r="AV35" s="625"/>
      <c r="AW35" s="625"/>
      <c r="AX35" s="625"/>
      <c r="AY35" s="625"/>
      <c r="AZ35" s="625"/>
      <c r="BA35" s="625"/>
      <c r="BB35" s="625"/>
      <c r="BC35" s="625"/>
      <c r="BD35" s="625"/>
      <c r="BE35" s="625"/>
      <c r="BF35" s="626"/>
      <c r="BG35" s="624" t="s">
        <v>325</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326</v>
      </c>
      <c r="CE35" s="661"/>
      <c r="CF35" s="661"/>
      <c r="CG35" s="661"/>
      <c r="CH35" s="661"/>
      <c r="CI35" s="661"/>
      <c r="CJ35" s="661"/>
      <c r="CK35" s="661"/>
      <c r="CL35" s="661"/>
      <c r="CM35" s="661"/>
      <c r="CN35" s="661"/>
      <c r="CO35" s="661"/>
      <c r="CP35" s="661"/>
      <c r="CQ35" s="662"/>
      <c r="CR35" s="645">
        <v>75797</v>
      </c>
      <c r="CS35" s="681"/>
      <c r="CT35" s="681"/>
      <c r="CU35" s="681"/>
      <c r="CV35" s="681"/>
      <c r="CW35" s="681"/>
      <c r="CX35" s="681"/>
      <c r="CY35" s="682"/>
      <c r="CZ35" s="650">
        <v>0.8</v>
      </c>
      <c r="DA35" s="679"/>
      <c r="DB35" s="679"/>
      <c r="DC35" s="683"/>
      <c r="DD35" s="654">
        <v>62380</v>
      </c>
      <c r="DE35" s="681"/>
      <c r="DF35" s="681"/>
      <c r="DG35" s="681"/>
      <c r="DH35" s="681"/>
      <c r="DI35" s="681"/>
      <c r="DJ35" s="681"/>
      <c r="DK35" s="682"/>
      <c r="DL35" s="654">
        <v>60333</v>
      </c>
      <c r="DM35" s="681"/>
      <c r="DN35" s="681"/>
      <c r="DO35" s="681"/>
      <c r="DP35" s="681"/>
      <c r="DQ35" s="681"/>
      <c r="DR35" s="681"/>
      <c r="DS35" s="681"/>
      <c r="DT35" s="681"/>
      <c r="DU35" s="681"/>
      <c r="DV35" s="682"/>
      <c r="DW35" s="650">
        <v>1</v>
      </c>
      <c r="DX35" s="679"/>
      <c r="DY35" s="679"/>
      <c r="DZ35" s="679"/>
      <c r="EA35" s="679"/>
      <c r="EB35" s="679"/>
      <c r="EC35" s="680"/>
    </row>
    <row r="36" spans="2:133" ht="11.25" customHeight="1" x14ac:dyDescent="0.15">
      <c r="B36" s="642" t="s">
        <v>327</v>
      </c>
      <c r="C36" s="643"/>
      <c r="D36" s="643"/>
      <c r="E36" s="643"/>
      <c r="F36" s="643"/>
      <c r="G36" s="643"/>
      <c r="H36" s="643"/>
      <c r="I36" s="643"/>
      <c r="J36" s="643"/>
      <c r="K36" s="643"/>
      <c r="L36" s="643"/>
      <c r="M36" s="643"/>
      <c r="N36" s="643"/>
      <c r="O36" s="643"/>
      <c r="P36" s="643"/>
      <c r="Q36" s="644"/>
      <c r="R36" s="645">
        <v>449212</v>
      </c>
      <c r="S36" s="646"/>
      <c r="T36" s="646"/>
      <c r="U36" s="646"/>
      <c r="V36" s="646"/>
      <c r="W36" s="646"/>
      <c r="X36" s="646"/>
      <c r="Y36" s="647"/>
      <c r="Z36" s="648">
        <v>4.4000000000000004</v>
      </c>
      <c r="AA36" s="648"/>
      <c r="AB36" s="648"/>
      <c r="AC36" s="648"/>
      <c r="AD36" s="649" t="s">
        <v>176</v>
      </c>
      <c r="AE36" s="649"/>
      <c r="AF36" s="649"/>
      <c r="AG36" s="649"/>
      <c r="AH36" s="649"/>
      <c r="AI36" s="649"/>
      <c r="AJ36" s="649"/>
      <c r="AK36" s="649"/>
      <c r="AL36" s="650" t="s">
        <v>176</v>
      </c>
      <c r="AM36" s="651"/>
      <c r="AN36" s="651"/>
      <c r="AO36" s="652"/>
      <c r="AP36" s="235"/>
      <c r="AQ36" s="719" t="s">
        <v>328</v>
      </c>
      <c r="AR36" s="720"/>
      <c r="AS36" s="720"/>
      <c r="AT36" s="720"/>
      <c r="AU36" s="720"/>
      <c r="AV36" s="720"/>
      <c r="AW36" s="720"/>
      <c r="AX36" s="720"/>
      <c r="AY36" s="721"/>
      <c r="AZ36" s="634">
        <v>1404191</v>
      </c>
      <c r="BA36" s="635"/>
      <c r="BB36" s="635"/>
      <c r="BC36" s="635"/>
      <c r="BD36" s="635"/>
      <c r="BE36" s="635"/>
      <c r="BF36" s="722"/>
      <c r="BG36" s="656" t="s">
        <v>329</v>
      </c>
      <c r="BH36" s="657"/>
      <c r="BI36" s="657"/>
      <c r="BJ36" s="657"/>
      <c r="BK36" s="657"/>
      <c r="BL36" s="657"/>
      <c r="BM36" s="657"/>
      <c r="BN36" s="657"/>
      <c r="BO36" s="657"/>
      <c r="BP36" s="657"/>
      <c r="BQ36" s="657"/>
      <c r="BR36" s="657"/>
      <c r="BS36" s="657"/>
      <c r="BT36" s="657"/>
      <c r="BU36" s="658"/>
      <c r="BV36" s="634">
        <v>8274</v>
      </c>
      <c r="BW36" s="635"/>
      <c r="BX36" s="635"/>
      <c r="BY36" s="635"/>
      <c r="BZ36" s="635"/>
      <c r="CA36" s="635"/>
      <c r="CB36" s="722"/>
      <c r="CD36" s="660" t="s">
        <v>330</v>
      </c>
      <c r="CE36" s="661"/>
      <c r="CF36" s="661"/>
      <c r="CG36" s="661"/>
      <c r="CH36" s="661"/>
      <c r="CI36" s="661"/>
      <c r="CJ36" s="661"/>
      <c r="CK36" s="661"/>
      <c r="CL36" s="661"/>
      <c r="CM36" s="661"/>
      <c r="CN36" s="661"/>
      <c r="CO36" s="661"/>
      <c r="CP36" s="661"/>
      <c r="CQ36" s="662"/>
      <c r="CR36" s="645">
        <v>1137383</v>
      </c>
      <c r="CS36" s="646"/>
      <c r="CT36" s="646"/>
      <c r="CU36" s="646"/>
      <c r="CV36" s="646"/>
      <c r="CW36" s="646"/>
      <c r="CX36" s="646"/>
      <c r="CY36" s="647"/>
      <c r="CZ36" s="650">
        <v>11.5</v>
      </c>
      <c r="DA36" s="679"/>
      <c r="DB36" s="679"/>
      <c r="DC36" s="683"/>
      <c r="DD36" s="654">
        <v>822207</v>
      </c>
      <c r="DE36" s="646"/>
      <c r="DF36" s="646"/>
      <c r="DG36" s="646"/>
      <c r="DH36" s="646"/>
      <c r="DI36" s="646"/>
      <c r="DJ36" s="646"/>
      <c r="DK36" s="647"/>
      <c r="DL36" s="654">
        <v>527288</v>
      </c>
      <c r="DM36" s="646"/>
      <c r="DN36" s="646"/>
      <c r="DO36" s="646"/>
      <c r="DP36" s="646"/>
      <c r="DQ36" s="646"/>
      <c r="DR36" s="646"/>
      <c r="DS36" s="646"/>
      <c r="DT36" s="646"/>
      <c r="DU36" s="646"/>
      <c r="DV36" s="647"/>
      <c r="DW36" s="650">
        <v>8.8000000000000007</v>
      </c>
      <c r="DX36" s="679"/>
      <c r="DY36" s="679"/>
      <c r="DZ36" s="679"/>
      <c r="EA36" s="679"/>
      <c r="EB36" s="679"/>
      <c r="EC36" s="680"/>
    </row>
    <row r="37" spans="2:133" ht="11.25" customHeight="1" x14ac:dyDescent="0.15">
      <c r="B37" s="642" t="s">
        <v>331</v>
      </c>
      <c r="C37" s="643"/>
      <c r="D37" s="643"/>
      <c r="E37" s="643"/>
      <c r="F37" s="643"/>
      <c r="G37" s="643"/>
      <c r="H37" s="643"/>
      <c r="I37" s="643"/>
      <c r="J37" s="643"/>
      <c r="K37" s="643"/>
      <c r="L37" s="643"/>
      <c r="M37" s="643"/>
      <c r="N37" s="643"/>
      <c r="O37" s="643"/>
      <c r="P37" s="643"/>
      <c r="Q37" s="644"/>
      <c r="R37" s="645">
        <v>263002</v>
      </c>
      <c r="S37" s="646"/>
      <c r="T37" s="646"/>
      <c r="U37" s="646"/>
      <c r="V37" s="646"/>
      <c r="W37" s="646"/>
      <c r="X37" s="646"/>
      <c r="Y37" s="647"/>
      <c r="Z37" s="648">
        <v>2.6</v>
      </c>
      <c r="AA37" s="648"/>
      <c r="AB37" s="648"/>
      <c r="AC37" s="648"/>
      <c r="AD37" s="649" t="s">
        <v>176</v>
      </c>
      <c r="AE37" s="649"/>
      <c r="AF37" s="649"/>
      <c r="AG37" s="649"/>
      <c r="AH37" s="649"/>
      <c r="AI37" s="649"/>
      <c r="AJ37" s="649"/>
      <c r="AK37" s="649"/>
      <c r="AL37" s="650" t="s">
        <v>176</v>
      </c>
      <c r="AM37" s="651"/>
      <c r="AN37" s="651"/>
      <c r="AO37" s="652"/>
      <c r="AQ37" s="723" t="s">
        <v>332</v>
      </c>
      <c r="AR37" s="724"/>
      <c r="AS37" s="724"/>
      <c r="AT37" s="724"/>
      <c r="AU37" s="724"/>
      <c r="AV37" s="724"/>
      <c r="AW37" s="724"/>
      <c r="AX37" s="724"/>
      <c r="AY37" s="725"/>
      <c r="AZ37" s="645">
        <v>643606</v>
      </c>
      <c r="BA37" s="646"/>
      <c r="BB37" s="646"/>
      <c r="BC37" s="646"/>
      <c r="BD37" s="681"/>
      <c r="BE37" s="681"/>
      <c r="BF37" s="712"/>
      <c r="BG37" s="660" t="s">
        <v>333</v>
      </c>
      <c r="BH37" s="661"/>
      <c r="BI37" s="661"/>
      <c r="BJ37" s="661"/>
      <c r="BK37" s="661"/>
      <c r="BL37" s="661"/>
      <c r="BM37" s="661"/>
      <c r="BN37" s="661"/>
      <c r="BO37" s="661"/>
      <c r="BP37" s="661"/>
      <c r="BQ37" s="661"/>
      <c r="BR37" s="661"/>
      <c r="BS37" s="661"/>
      <c r="BT37" s="661"/>
      <c r="BU37" s="662"/>
      <c r="BV37" s="645">
        <v>-5888</v>
      </c>
      <c r="BW37" s="646"/>
      <c r="BX37" s="646"/>
      <c r="BY37" s="646"/>
      <c r="BZ37" s="646"/>
      <c r="CA37" s="646"/>
      <c r="CB37" s="655"/>
      <c r="CD37" s="660" t="s">
        <v>334</v>
      </c>
      <c r="CE37" s="661"/>
      <c r="CF37" s="661"/>
      <c r="CG37" s="661"/>
      <c r="CH37" s="661"/>
      <c r="CI37" s="661"/>
      <c r="CJ37" s="661"/>
      <c r="CK37" s="661"/>
      <c r="CL37" s="661"/>
      <c r="CM37" s="661"/>
      <c r="CN37" s="661"/>
      <c r="CO37" s="661"/>
      <c r="CP37" s="661"/>
      <c r="CQ37" s="662"/>
      <c r="CR37" s="645">
        <v>369618</v>
      </c>
      <c r="CS37" s="681"/>
      <c r="CT37" s="681"/>
      <c r="CU37" s="681"/>
      <c r="CV37" s="681"/>
      <c r="CW37" s="681"/>
      <c r="CX37" s="681"/>
      <c r="CY37" s="682"/>
      <c r="CZ37" s="650">
        <v>3.7</v>
      </c>
      <c r="DA37" s="679"/>
      <c r="DB37" s="679"/>
      <c r="DC37" s="683"/>
      <c r="DD37" s="654">
        <v>367738</v>
      </c>
      <c r="DE37" s="681"/>
      <c r="DF37" s="681"/>
      <c r="DG37" s="681"/>
      <c r="DH37" s="681"/>
      <c r="DI37" s="681"/>
      <c r="DJ37" s="681"/>
      <c r="DK37" s="682"/>
      <c r="DL37" s="654">
        <v>355571</v>
      </c>
      <c r="DM37" s="681"/>
      <c r="DN37" s="681"/>
      <c r="DO37" s="681"/>
      <c r="DP37" s="681"/>
      <c r="DQ37" s="681"/>
      <c r="DR37" s="681"/>
      <c r="DS37" s="681"/>
      <c r="DT37" s="681"/>
      <c r="DU37" s="681"/>
      <c r="DV37" s="682"/>
      <c r="DW37" s="650">
        <v>6</v>
      </c>
      <c r="DX37" s="679"/>
      <c r="DY37" s="679"/>
      <c r="DZ37" s="679"/>
      <c r="EA37" s="679"/>
      <c r="EB37" s="679"/>
      <c r="EC37" s="680"/>
    </row>
    <row r="38" spans="2:133" ht="11.25" customHeight="1" x14ac:dyDescent="0.15">
      <c r="B38" s="642" t="s">
        <v>335</v>
      </c>
      <c r="C38" s="643"/>
      <c r="D38" s="643"/>
      <c r="E38" s="643"/>
      <c r="F38" s="643"/>
      <c r="G38" s="643"/>
      <c r="H38" s="643"/>
      <c r="I38" s="643"/>
      <c r="J38" s="643"/>
      <c r="K38" s="643"/>
      <c r="L38" s="643"/>
      <c r="M38" s="643"/>
      <c r="N38" s="643"/>
      <c r="O38" s="643"/>
      <c r="P38" s="643"/>
      <c r="Q38" s="644"/>
      <c r="R38" s="645">
        <v>157440</v>
      </c>
      <c r="S38" s="646"/>
      <c r="T38" s="646"/>
      <c r="U38" s="646"/>
      <c r="V38" s="646"/>
      <c r="W38" s="646"/>
      <c r="X38" s="646"/>
      <c r="Y38" s="647"/>
      <c r="Z38" s="648">
        <v>1.5</v>
      </c>
      <c r="AA38" s="648"/>
      <c r="AB38" s="648"/>
      <c r="AC38" s="648"/>
      <c r="AD38" s="649">
        <v>183</v>
      </c>
      <c r="AE38" s="649"/>
      <c r="AF38" s="649"/>
      <c r="AG38" s="649"/>
      <c r="AH38" s="649"/>
      <c r="AI38" s="649"/>
      <c r="AJ38" s="649"/>
      <c r="AK38" s="649"/>
      <c r="AL38" s="650">
        <v>0</v>
      </c>
      <c r="AM38" s="651"/>
      <c r="AN38" s="651"/>
      <c r="AO38" s="652"/>
      <c r="AQ38" s="723" t="s">
        <v>336</v>
      </c>
      <c r="AR38" s="724"/>
      <c r="AS38" s="724"/>
      <c r="AT38" s="724"/>
      <c r="AU38" s="724"/>
      <c r="AV38" s="724"/>
      <c r="AW38" s="724"/>
      <c r="AX38" s="724"/>
      <c r="AY38" s="725"/>
      <c r="AZ38" s="645">
        <v>42419</v>
      </c>
      <c r="BA38" s="646"/>
      <c r="BB38" s="646"/>
      <c r="BC38" s="646"/>
      <c r="BD38" s="681"/>
      <c r="BE38" s="681"/>
      <c r="BF38" s="712"/>
      <c r="BG38" s="660" t="s">
        <v>337</v>
      </c>
      <c r="BH38" s="661"/>
      <c r="BI38" s="661"/>
      <c r="BJ38" s="661"/>
      <c r="BK38" s="661"/>
      <c r="BL38" s="661"/>
      <c r="BM38" s="661"/>
      <c r="BN38" s="661"/>
      <c r="BO38" s="661"/>
      <c r="BP38" s="661"/>
      <c r="BQ38" s="661"/>
      <c r="BR38" s="661"/>
      <c r="BS38" s="661"/>
      <c r="BT38" s="661"/>
      <c r="BU38" s="662"/>
      <c r="BV38" s="645">
        <v>2206</v>
      </c>
      <c r="BW38" s="646"/>
      <c r="BX38" s="646"/>
      <c r="BY38" s="646"/>
      <c r="BZ38" s="646"/>
      <c r="CA38" s="646"/>
      <c r="CB38" s="655"/>
      <c r="CD38" s="660" t="s">
        <v>338</v>
      </c>
      <c r="CE38" s="661"/>
      <c r="CF38" s="661"/>
      <c r="CG38" s="661"/>
      <c r="CH38" s="661"/>
      <c r="CI38" s="661"/>
      <c r="CJ38" s="661"/>
      <c r="CK38" s="661"/>
      <c r="CL38" s="661"/>
      <c r="CM38" s="661"/>
      <c r="CN38" s="661"/>
      <c r="CO38" s="661"/>
      <c r="CP38" s="661"/>
      <c r="CQ38" s="662"/>
      <c r="CR38" s="645">
        <v>1361353</v>
      </c>
      <c r="CS38" s="646"/>
      <c r="CT38" s="646"/>
      <c r="CU38" s="646"/>
      <c r="CV38" s="646"/>
      <c r="CW38" s="646"/>
      <c r="CX38" s="646"/>
      <c r="CY38" s="647"/>
      <c r="CZ38" s="650">
        <v>13.7</v>
      </c>
      <c r="DA38" s="679"/>
      <c r="DB38" s="679"/>
      <c r="DC38" s="683"/>
      <c r="DD38" s="654">
        <v>1252212</v>
      </c>
      <c r="DE38" s="646"/>
      <c r="DF38" s="646"/>
      <c r="DG38" s="646"/>
      <c r="DH38" s="646"/>
      <c r="DI38" s="646"/>
      <c r="DJ38" s="646"/>
      <c r="DK38" s="647"/>
      <c r="DL38" s="654">
        <v>1131480</v>
      </c>
      <c r="DM38" s="646"/>
      <c r="DN38" s="646"/>
      <c r="DO38" s="646"/>
      <c r="DP38" s="646"/>
      <c r="DQ38" s="646"/>
      <c r="DR38" s="646"/>
      <c r="DS38" s="646"/>
      <c r="DT38" s="646"/>
      <c r="DU38" s="646"/>
      <c r="DV38" s="647"/>
      <c r="DW38" s="650">
        <v>18.899999999999999</v>
      </c>
      <c r="DX38" s="679"/>
      <c r="DY38" s="679"/>
      <c r="DZ38" s="679"/>
      <c r="EA38" s="679"/>
      <c r="EB38" s="679"/>
      <c r="EC38" s="680"/>
    </row>
    <row r="39" spans="2:133" ht="11.25" customHeight="1" x14ac:dyDescent="0.15">
      <c r="B39" s="642" t="s">
        <v>339</v>
      </c>
      <c r="C39" s="643"/>
      <c r="D39" s="643"/>
      <c r="E39" s="643"/>
      <c r="F39" s="643"/>
      <c r="G39" s="643"/>
      <c r="H39" s="643"/>
      <c r="I39" s="643"/>
      <c r="J39" s="643"/>
      <c r="K39" s="643"/>
      <c r="L39" s="643"/>
      <c r="M39" s="643"/>
      <c r="N39" s="643"/>
      <c r="O39" s="643"/>
      <c r="P39" s="643"/>
      <c r="Q39" s="644"/>
      <c r="R39" s="645">
        <v>889940</v>
      </c>
      <c r="S39" s="646"/>
      <c r="T39" s="646"/>
      <c r="U39" s="646"/>
      <c r="V39" s="646"/>
      <c r="W39" s="646"/>
      <c r="X39" s="646"/>
      <c r="Y39" s="647"/>
      <c r="Z39" s="648">
        <v>8.6999999999999993</v>
      </c>
      <c r="AA39" s="648"/>
      <c r="AB39" s="648"/>
      <c r="AC39" s="648"/>
      <c r="AD39" s="649" t="s">
        <v>176</v>
      </c>
      <c r="AE39" s="649"/>
      <c r="AF39" s="649"/>
      <c r="AG39" s="649"/>
      <c r="AH39" s="649"/>
      <c r="AI39" s="649"/>
      <c r="AJ39" s="649"/>
      <c r="AK39" s="649"/>
      <c r="AL39" s="650" t="s">
        <v>176</v>
      </c>
      <c r="AM39" s="651"/>
      <c r="AN39" s="651"/>
      <c r="AO39" s="652"/>
      <c r="AQ39" s="723" t="s">
        <v>340</v>
      </c>
      <c r="AR39" s="724"/>
      <c r="AS39" s="724"/>
      <c r="AT39" s="724"/>
      <c r="AU39" s="724"/>
      <c r="AV39" s="724"/>
      <c r="AW39" s="724"/>
      <c r="AX39" s="724"/>
      <c r="AY39" s="725"/>
      <c r="AZ39" s="645">
        <v>419</v>
      </c>
      <c r="BA39" s="646"/>
      <c r="BB39" s="646"/>
      <c r="BC39" s="646"/>
      <c r="BD39" s="681"/>
      <c r="BE39" s="681"/>
      <c r="BF39" s="712"/>
      <c r="BG39" s="660" t="s">
        <v>341</v>
      </c>
      <c r="BH39" s="661"/>
      <c r="BI39" s="661"/>
      <c r="BJ39" s="661"/>
      <c r="BK39" s="661"/>
      <c r="BL39" s="661"/>
      <c r="BM39" s="661"/>
      <c r="BN39" s="661"/>
      <c r="BO39" s="661"/>
      <c r="BP39" s="661"/>
      <c r="BQ39" s="661"/>
      <c r="BR39" s="661"/>
      <c r="BS39" s="661"/>
      <c r="BT39" s="661"/>
      <c r="BU39" s="662"/>
      <c r="BV39" s="645">
        <v>3592</v>
      </c>
      <c r="BW39" s="646"/>
      <c r="BX39" s="646"/>
      <c r="BY39" s="646"/>
      <c r="BZ39" s="646"/>
      <c r="CA39" s="646"/>
      <c r="CB39" s="655"/>
      <c r="CD39" s="660" t="s">
        <v>342</v>
      </c>
      <c r="CE39" s="661"/>
      <c r="CF39" s="661"/>
      <c r="CG39" s="661"/>
      <c r="CH39" s="661"/>
      <c r="CI39" s="661"/>
      <c r="CJ39" s="661"/>
      <c r="CK39" s="661"/>
      <c r="CL39" s="661"/>
      <c r="CM39" s="661"/>
      <c r="CN39" s="661"/>
      <c r="CO39" s="661"/>
      <c r="CP39" s="661"/>
      <c r="CQ39" s="662"/>
      <c r="CR39" s="645">
        <v>260969</v>
      </c>
      <c r="CS39" s="681"/>
      <c r="CT39" s="681"/>
      <c r="CU39" s="681"/>
      <c r="CV39" s="681"/>
      <c r="CW39" s="681"/>
      <c r="CX39" s="681"/>
      <c r="CY39" s="682"/>
      <c r="CZ39" s="650">
        <v>2.6</v>
      </c>
      <c r="DA39" s="679"/>
      <c r="DB39" s="679"/>
      <c r="DC39" s="683"/>
      <c r="DD39" s="654">
        <v>2270</v>
      </c>
      <c r="DE39" s="681"/>
      <c r="DF39" s="681"/>
      <c r="DG39" s="681"/>
      <c r="DH39" s="681"/>
      <c r="DI39" s="681"/>
      <c r="DJ39" s="681"/>
      <c r="DK39" s="682"/>
      <c r="DL39" s="654" t="s">
        <v>176</v>
      </c>
      <c r="DM39" s="681"/>
      <c r="DN39" s="681"/>
      <c r="DO39" s="681"/>
      <c r="DP39" s="681"/>
      <c r="DQ39" s="681"/>
      <c r="DR39" s="681"/>
      <c r="DS39" s="681"/>
      <c r="DT39" s="681"/>
      <c r="DU39" s="681"/>
      <c r="DV39" s="682"/>
      <c r="DW39" s="650" t="s">
        <v>176</v>
      </c>
      <c r="DX39" s="679"/>
      <c r="DY39" s="679"/>
      <c r="DZ39" s="679"/>
      <c r="EA39" s="679"/>
      <c r="EB39" s="679"/>
      <c r="EC39" s="680"/>
    </row>
    <row r="40" spans="2:133" ht="11.25" customHeight="1" x14ac:dyDescent="0.15">
      <c r="B40" s="642" t="s">
        <v>343</v>
      </c>
      <c r="C40" s="643"/>
      <c r="D40" s="643"/>
      <c r="E40" s="643"/>
      <c r="F40" s="643"/>
      <c r="G40" s="643"/>
      <c r="H40" s="643"/>
      <c r="I40" s="643"/>
      <c r="J40" s="643"/>
      <c r="K40" s="643"/>
      <c r="L40" s="643"/>
      <c r="M40" s="643"/>
      <c r="N40" s="643"/>
      <c r="O40" s="643"/>
      <c r="P40" s="643"/>
      <c r="Q40" s="644"/>
      <c r="R40" s="645" t="s">
        <v>176</v>
      </c>
      <c r="S40" s="646"/>
      <c r="T40" s="646"/>
      <c r="U40" s="646"/>
      <c r="V40" s="646"/>
      <c r="W40" s="646"/>
      <c r="X40" s="646"/>
      <c r="Y40" s="647"/>
      <c r="Z40" s="648" t="s">
        <v>130</v>
      </c>
      <c r="AA40" s="648"/>
      <c r="AB40" s="648"/>
      <c r="AC40" s="648"/>
      <c r="AD40" s="649" t="s">
        <v>176</v>
      </c>
      <c r="AE40" s="649"/>
      <c r="AF40" s="649"/>
      <c r="AG40" s="649"/>
      <c r="AH40" s="649"/>
      <c r="AI40" s="649"/>
      <c r="AJ40" s="649"/>
      <c r="AK40" s="649"/>
      <c r="AL40" s="650" t="s">
        <v>176</v>
      </c>
      <c r="AM40" s="651"/>
      <c r="AN40" s="651"/>
      <c r="AO40" s="652"/>
      <c r="AQ40" s="723" t="s">
        <v>344</v>
      </c>
      <c r="AR40" s="724"/>
      <c r="AS40" s="724"/>
      <c r="AT40" s="724"/>
      <c r="AU40" s="724"/>
      <c r="AV40" s="724"/>
      <c r="AW40" s="724"/>
      <c r="AX40" s="724"/>
      <c r="AY40" s="725"/>
      <c r="AZ40" s="645" t="s">
        <v>130</v>
      </c>
      <c r="BA40" s="646"/>
      <c r="BB40" s="646"/>
      <c r="BC40" s="646"/>
      <c r="BD40" s="681"/>
      <c r="BE40" s="681"/>
      <c r="BF40" s="712"/>
      <c r="BG40" s="726" t="s">
        <v>345</v>
      </c>
      <c r="BH40" s="727"/>
      <c r="BI40" s="727"/>
      <c r="BJ40" s="727"/>
      <c r="BK40" s="727"/>
      <c r="BL40" s="236"/>
      <c r="BM40" s="661" t="s">
        <v>346</v>
      </c>
      <c r="BN40" s="661"/>
      <c r="BO40" s="661"/>
      <c r="BP40" s="661"/>
      <c r="BQ40" s="661"/>
      <c r="BR40" s="661"/>
      <c r="BS40" s="661"/>
      <c r="BT40" s="661"/>
      <c r="BU40" s="662"/>
      <c r="BV40" s="645">
        <v>93</v>
      </c>
      <c r="BW40" s="646"/>
      <c r="BX40" s="646"/>
      <c r="BY40" s="646"/>
      <c r="BZ40" s="646"/>
      <c r="CA40" s="646"/>
      <c r="CB40" s="655"/>
      <c r="CD40" s="660" t="s">
        <v>347</v>
      </c>
      <c r="CE40" s="661"/>
      <c r="CF40" s="661"/>
      <c r="CG40" s="661"/>
      <c r="CH40" s="661"/>
      <c r="CI40" s="661"/>
      <c r="CJ40" s="661"/>
      <c r="CK40" s="661"/>
      <c r="CL40" s="661"/>
      <c r="CM40" s="661"/>
      <c r="CN40" s="661"/>
      <c r="CO40" s="661"/>
      <c r="CP40" s="661"/>
      <c r="CQ40" s="662"/>
      <c r="CR40" s="645">
        <v>33400</v>
      </c>
      <c r="CS40" s="646"/>
      <c r="CT40" s="646"/>
      <c r="CU40" s="646"/>
      <c r="CV40" s="646"/>
      <c r="CW40" s="646"/>
      <c r="CX40" s="646"/>
      <c r="CY40" s="647"/>
      <c r="CZ40" s="650">
        <v>0.3</v>
      </c>
      <c r="DA40" s="679"/>
      <c r="DB40" s="679"/>
      <c r="DC40" s="683"/>
      <c r="DD40" s="654" t="s">
        <v>176</v>
      </c>
      <c r="DE40" s="646"/>
      <c r="DF40" s="646"/>
      <c r="DG40" s="646"/>
      <c r="DH40" s="646"/>
      <c r="DI40" s="646"/>
      <c r="DJ40" s="646"/>
      <c r="DK40" s="647"/>
      <c r="DL40" s="654" t="s">
        <v>176</v>
      </c>
      <c r="DM40" s="646"/>
      <c r="DN40" s="646"/>
      <c r="DO40" s="646"/>
      <c r="DP40" s="646"/>
      <c r="DQ40" s="646"/>
      <c r="DR40" s="646"/>
      <c r="DS40" s="646"/>
      <c r="DT40" s="646"/>
      <c r="DU40" s="646"/>
      <c r="DV40" s="647"/>
      <c r="DW40" s="650" t="s">
        <v>130</v>
      </c>
      <c r="DX40" s="679"/>
      <c r="DY40" s="679"/>
      <c r="DZ40" s="679"/>
      <c r="EA40" s="679"/>
      <c r="EB40" s="679"/>
      <c r="EC40" s="680"/>
    </row>
    <row r="41" spans="2:133" ht="11.25" customHeight="1" x14ac:dyDescent="0.15">
      <c r="B41" s="642" t="s">
        <v>348</v>
      </c>
      <c r="C41" s="643"/>
      <c r="D41" s="643"/>
      <c r="E41" s="643"/>
      <c r="F41" s="643"/>
      <c r="G41" s="643"/>
      <c r="H41" s="643"/>
      <c r="I41" s="643"/>
      <c r="J41" s="643"/>
      <c r="K41" s="643"/>
      <c r="L41" s="643"/>
      <c r="M41" s="643"/>
      <c r="N41" s="643"/>
      <c r="O41" s="643"/>
      <c r="P41" s="643"/>
      <c r="Q41" s="644"/>
      <c r="R41" s="645">
        <v>178140</v>
      </c>
      <c r="S41" s="646"/>
      <c r="T41" s="646"/>
      <c r="U41" s="646"/>
      <c r="V41" s="646"/>
      <c r="W41" s="646"/>
      <c r="X41" s="646"/>
      <c r="Y41" s="647"/>
      <c r="Z41" s="648">
        <v>1.7</v>
      </c>
      <c r="AA41" s="648"/>
      <c r="AB41" s="648"/>
      <c r="AC41" s="648"/>
      <c r="AD41" s="649" t="s">
        <v>130</v>
      </c>
      <c r="AE41" s="649"/>
      <c r="AF41" s="649"/>
      <c r="AG41" s="649"/>
      <c r="AH41" s="649"/>
      <c r="AI41" s="649"/>
      <c r="AJ41" s="649"/>
      <c r="AK41" s="649"/>
      <c r="AL41" s="650" t="s">
        <v>176</v>
      </c>
      <c r="AM41" s="651"/>
      <c r="AN41" s="651"/>
      <c r="AO41" s="652"/>
      <c r="AQ41" s="723" t="s">
        <v>349</v>
      </c>
      <c r="AR41" s="724"/>
      <c r="AS41" s="724"/>
      <c r="AT41" s="724"/>
      <c r="AU41" s="724"/>
      <c r="AV41" s="724"/>
      <c r="AW41" s="724"/>
      <c r="AX41" s="724"/>
      <c r="AY41" s="725"/>
      <c r="AZ41" s="645">
        <v>137219</v>
      </c>
      <c r="BA41" s="646"/>
      <c r="BB41" s="646"/>
      <c r="BC41" s="646"/>
      <c r="BD41" s="681"/>
      <c r="BE41" s="681"/>
      <c r="BF41" s="712"/>
      <c r="BG41" s="726"/>
      <c r="BH41" s="727"/>
      <c r="BI41" s="727"/>
      <c r="BJ41" s="727"/>
      <c r="BK41" s="727"/>
      <c r="BL41" s="236"/>
      <c r="BM41" s="661" t="s">
        <v>350</v>
      </c>
      <c r="BN41" s="661"/>
      <c r="BO41" s="661"/>
      <c r="BP41" s="661"/>
      <c r="BQ41" s="661"/>
      <c r="BR41" s="661"/>
      <c r="BS41" s="661"/>
      <c r="BT41" s="661"/>
      <c r="BU41" s="662"/>
      <c r="BV41" s="645" t="s">
        <v>176</v>
      </c>
      <c r="BW41" s="646"/>
      <c r="BX41" s="646"/>
      <c r="BY41" s="646"/>
      <c r="BZ41" s="646"/>
      <c r="CA41" s="646"/>
      <c r="CB41" s="655"/>
      <c r="CD41" s="660" t="s">
        <v>351</v>
      </c>
      <c r="CE41" s="661"/>
      <c r="CF41" s="661"/>
      <c r="CG41" s="661"/>
      <c r="CH41" s="661"/>
      <c r="CI41" s="661"/>
      <c r="CJ41" s="661"/>
      <c r="CK41" s="661"/>
      <c r="CL41" s="661"/>
      <c r="CM41" s="661"/>
      <c r="CN41" s="661"/>
      <c r="CO41" s="661"/>
      <c r="CP41" s="661"/>
      <c r="CQ41" s="662"/>
      <c r="CR41" s="645" t="s">
        <v>176</v>
      </c>
      <c r="CS41" s="681"/>
      <c r="CT41" s="681"/>
      <c r="CU41" s="681"/>
      <c r="CV41" s="681"/>
      <c r="CW41" s="681"/>
      <c r="CX41" s="681"/>
      <c r="CY41" s="682"/>
      <c r="CZ41" s="650" t="s">
        <v>176</v>
      </c>
      <c r="DA41" s="679"/>
      <c r="DB41" s="679"/>
      <c r="DC41" s="683"/>
      <c r="DD41" s="654" t="s">
        <v>176</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352</v>
      </c>
      <c r="C42" s="696"/>
      <c r="D42" s="696"/>
      <c r="E42" s="696"/>
      <c r="F42" s="696"/>
      <c r="G42" s="696"/>
      <c r="H42" s="696"/>
      <c r="I42" s="696"/>
      <c r="J42" s="696"/>
      <c r="K42" s="696"/>
      <c r="L42" s="696"/>
      <c r="M42" s="696"/>
      <c r="N42" s="696"/>
      <c r="O42" s="696"/>
      <c r="P42" s="696"/>
      <c r="Q42" s="697"/>
      <c r="R42" s="730">
        <v>10195236</v>
      </c>
      <c r="S42" s="731"/>
      <c r="T42" s="731"/>
      <c r="U42" s="731"/>
      <c r="V42" s="731"/>
      <c r="W42" s="731"/>
      <c r="X42" s="731"/>
      <c r="Y42" s="739"/>
      <c r="Z42" s="740">
        <v>100</v>
      </c>
      <c r="AA42" s="740"/>
      <c r="AB42" s="740"/>
      <c r="AC42" s="740"/>
      <c r="AD42" s="741">
        <v>5795271</v>
      </c>
      <c r="AE42" s="741"/>
      <c r="AF42" s="741"/>
      <c r="AG42" s="741"/>
      <c r="AH42" s="741"/>
      <c r="AI42" s="741"/>
      <c r="AJ42" s="741"/>
      <c r="AK42" s="741"/>
      <c r="AL42" s="742">
        <v>100</v>
      </c>
      <c r="AM42" s="717"/>
      <c r="AN42" s="717"/>
      <c r="AO42" s="743"/>
      <c r="AQ42" s="744" t="s">
        <v>353</v>
      </c>
      <c r="AR42" s="745"/>
      <c r="AS42" s="745"/>
      <c r="AT42" s="745"/>
      <c r="AU42" s="745"/>
      <c r="AV42" s="745"/>
      <c r="AW42" s="745"/>
      <c r="AX42" s="745"/>
      <c r="AY42" s="746"/>
      <c r="AZ42" s="730">
        <v>580528</v>
      </c>
      <c r="BA42" s="731"/>
      <c r="BB42" s="731"/>
      <c r="BC42" s="731"/>
      <c r="BD42" s="716"/>
      <c r="BE42" s="716"/>
      <c r="BF42" s="718"/>
      <c r="BG42" s="728"/>
      <c r="BH42" s="729"/>
      <c r="BI42" s="729"/>
      <c r="BJ42" s="729"/>
      <c r="BK42" s="729"/>
      <c r="BL42" s="237"/>
      <c r="BM42" s="671" t="s">
        <v>354</v>
      </c>
      <c r="BN42" s="671"/>
      <c r="BO42" s="671"/>
      <c r="BP42" s="671"/>
      <c r="BQ42" s="671"/>
      <c r="BR42" s="671"/>
      <c r="BS42" s="671"/>
      <c r="BT42" s="671"/>
      <c r="BU42" s="672"/>
      <c r="BV42" s="730">
        <v>342</v>
      </c>
      <c r="BW42" s="731"/>
      <c r="BX42" s="731"/>
      <c r="BY42" s="731"/>
      <c r="BZ42" s="731"/>
      <c r="CA42" s="731"/>
      <c r="CB42" s="738"/>
      <c r="CD42" s="642" t="s">
        <v>355</v>
      </c>
      <c r="CE42" s="643"/>
      <c r="CF42" s="643"/>
      <c r="CG42" s="643"/>
      <c r="CH42" s="643"/>
      <c r="CI42" s="643"/>
      <c r="CJ42" s="643"/>
      <c r="CK42" s="643"/>
      <c r="CL42" s="643"/>
      <c r="CM42" s="643"/>
      <c r="CN42" s="643"/>
      <c r="CO42" s="643"/>
      <c r="CP42" s="643"/>
      <c r="CQ42" s="644"/>
      <c r="CR42" s="645">
        <v>1454743</v>
      </c>
      <c r="CS42" s="646"/>
      <c r="CT42" s="646"/>
      <c r="CU42" s="646"/>
      <c r="CV42" s="646"/>
      <c r="CW42" s="646"/>
      <c r="CX42" s="646"/>
      <c r="CY42" s="647"/>
      <c r="CZ42" s="650">
        <v>14.7</v>
      </c>
      <c r="DA42" s="651"/>
      <c r="DB42" s="651"/>
      <c r="DC42" s="663"/>
      <c r="DD42" s="654">
        <v>227072</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356</v>
      </c>
      <c r="CE43" s="643"/>
      <c r="CF43" s="643"/>
      <c r="CG43" s="643"/>
      <c r="CH43" s="643"/>
      <c r="CI43" s="643"/>
      <c r="CJ43" s="643"/>
      <c r="CK43" s="643"/>
      <c r="CL43" s="643"/>
      <c r="CM43" s="643"/>
      <c r="CN43" s="643"/>
      <c r="CO43" s="643"/>
      <c r="CP43" s="643"/>
      <c r="CQ43" s="644"/>
      <c r="CR43" s="645" t="s">
        <v>357</v>
      </c>
      <c r="CS43" s="681"/>
      <c r="CT43" s="681"/>
      <c r="CU43" s="681"/>
      <c r="CV43" s="681"/>
      <c r="CW43" s="681"/>
      <c r="CX43" s="681"/>
      <c r="CY43" s="682"/>
      <c r="CZ43" s="650" t="s">
        <v>357</v>
      </c>
      <c r="DA43" s="679"/>
      <c r="DB43" s="679"/>
      <c r="DC43" s="683"/>
      <c r="DD43" s="654" t="s">
        <v>130</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304</v>
      </c>
      <c r="CE44" s="758"/>
      <c r="CF44" s="642" t="s">
        <v>358</v>
      </c>
      <c r="CG44" s="643"/>
      <c r="CH44" s="643"/>
      <c r="CI44" s="643"/>
      <c r="CJ44" s="643"/>
      <c r="CK44" s="643"/>
      <c r="CL44" s="643"/>
      <c r="CM44" s="643"/>
      <c r="CN44" s="643"/>
      <c r="CO44" s="643"/>
      <c r="CP44" s="643"/>
      <c r="CQ44" s="644"/>
      <c r="CR44" s="645">
        <v>1252931</v>
      </c>
      <c r="CS44" s="646"/>
      <c r="CT44" s="646"/>
      <c r="CU44" s="646"/>
      <c r="CV44" s="646"/>
      <c r="CW44" s="646"/>
      <c r="CX44" s="646"/>
      <c r="CY44" s="647"/>
      <c r="CZ44" s="650">
        <v>12.6</v>
      </c>
      <c r="DA44" s="651"/>
      <c r="DB44" s="651"/>
      <c r="DC44" s="663"/>
      <c r="DD44" s="654">
        <v>225751</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359</v>
      </c>
      <c r="CG45" s="643"/>
      <c r="CH45" s="643"/>
      <c r="CI45" s="643"/>
      <c r="CJ45" s="643"/>
      <c r="CK45" s="643"/>
      <c r="CL45" s="643"/>
      <c r="CM45" s="643"/>
      <c r="CN45" s="643"/>
      <c r="CO45" s="643"/>
      <c r="CP45" s="643"/>
      <c r="CQ45" s="644"/>
      <c r="CR45" s="645">
        <v>502646</v>
      </c>
      <c r="CS45" s="681"/>
      <c r="CT45" s="681"/>
      <c r="CU45" s="681"/>
      <c r="CV45" s="681"/>
      <c r="CW45" s="681"/>
      <c r="CX45" s="681"/>
      <c r="CY45" s="682"/>
      <c r="CZ45" s="650">
        <v>5.0999999999999996</v>
      </c>
      <c r="DA45" s="679"/>
      <c r="DB45" s="679"/>
      <c r="DC45" s="683"/>
      <c r="DD45" s="654">
        <v>83583</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361</v>
      </c>
      <c r="CG46" s="643"/>
      <c r="CH46" s="643"/>
      <c r="CI46" s="643"/>
      <c r="CJ46" s="643"/>
      <c r="CK46" s="643"/>
      <c r="CL46" s="643"/>
      <c r="CM46" s="643"/>
      <c r="CN46" s="643"/>
      <c r="CO46" s="643"/>
      <c r="CP46" s="643"/>
      <c r="CQ46" s="644"/>
      <c r="CR46" s="645">
        <v>741382</v>
      </c>
      <c r="CS46" s="646"/>
      <c r="CT46" s="646"/>
      <c r="CU46" s="646"/>
      <c r="CV46" s="646"/>
      <c r="CW46" s="646"/>
      <c r="CX46" s="646"/>
      <c r="CY46" s="647"/>
      <c r="CZ46" s="650">
        <v>7.5</v>
      </c>
      <c r="DA46" s="651"/>
      <c r="DB46" s="651"/>
      <c r="DC46" s="663"/>
      <c r="DD46" s="654">
        <v>142051</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363</v>
      </c>
      <c r="CG47" s="643"/>
      <c r="CH47" s="643"/>
      <c r="CI47" s="643"/>
      <c r="CJ47" s="643"/>
      <c r="CK47" s="643"/>
      <c r="CL47" s="643"/>
      <c r="CM47" s="643"/>
      <c r="CN47" s="643"/>
      <c r="CO47" s="643"/>
      <c r="CP47" s="643"/>
      <c r="CQ47" s="644"/>
      <c r="CR47" s="645">
        <v>201812</v>
      </c>
      <c r="CS47" s="681"/>
      <c r="CT47" s="681"/>
      <c r="CU47" s="681"/>
      <c r="CV47" s="681"/>
      <c r="CW47" s="681"/>
      <c r="CX47" s="681"/>
      <c r="CY47" s="682"/>
      <c r="CZ47" s="650">
        <v>2</v>
      </c>
      <c r="DA47" s="679"/>
      <c r="DB47" s="679"/>
      <c r="DC47" s="683"/>
      <c r="DD47" s="654">
        <v>1321</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364</v>
      </c>
      <c r="CD48" s="761"/>
      <c r="CE48" s="762"/>
      <c r="CF48" s="642" t="s">
        <v>365</v>
      </c>
      <c r="CG48" s="643"/>
      <c r="CH48" s="643"/>
      <c r="CI48" s="643"/>
      <c r="CJ48" s="643"/>
      <c r="CK48" s="643"/>
      <c r="CL48" s="643"/>
      <c r="CM48" s="643"/>
      <c r="CN48" s="643"/>
      <c r="CO48" s="643"/>
      <c r="CP48" s="643"/>
      <c r="CQ48" s="644"/>
      <c r="CR48" s="645" t="s">
        <v>130</v>
      </c>
      <c r="CS48" s="646"/>
      <c r="CT48" s="646"/>
      <c r="CU48" s="646"/>
      <c r="CV48" s="646"/>
      <c r="CW48" s="646"/>
      <c r="CX48" s="646"/>
      <c r="CY48" s="647"/>
      <c r="CZ48" s="650" t="s">
        <v>357</v>
      </c>
      <c r="DA48" s="651"/>
      <c r="DB48" s="651"/>
      <c r="DC48" s="663"/>
      <c r="DD48" s="654" t="s">
        <v>357</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366</v>
      </c>
      <c r="CE49" s="696"/>
      <c r="CF49" s="696"/>
      <c r="CG49" s="696"/>
      <c r="CH49" s="696"/>
      <c r="CI49" s="696"/>
      <c r="CJ49" s="696"/>
      <c r="CK49" s="696"/>
      <c r="CL49" s="696"/>
      <c r="CM49" s="696"/>
      <c r="CN49" s="696"/>
      <c r="CO49" s="696"/>
      <c r="CP49" s="696"/>
      <c r="CQ49" s="697"/>
      <c r="CR49" s="730">
        <v>9926125</v>
      </c>
      <c r="CS49" s="716"/>
      <c r="CT49" s="716"/>
      <c r="CU49" s="716"/>
      <c r="CV49" s="716"/>
      <c r="CW49" s="716"/>
      <c r="CX49" s="716"/>
      <c r="CY49" s="747"/>
      <c r="CZ49" s="742">
        <v>100</v>
      </c>
      <c r="DA49" s="748"/>
      <c r="DB49" s="748"/>
      <c r="DC49" s="749"/>
      <c r="DD49" s="750">
        <v>6601071</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rMIKeraBAvDtrTmiv5WhlxEYR0/25TMfL/3is5WsS1j3QrecN7KK6pIzi1RyiY7zzEDvK8WUfmRq3OH++hCKUQ==" saltValue="Dt2Tkj4GpCUaVQPkZ+gzl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31" zoomScale="70" zoomScaleNormal="25" zoomScaleSheetLayoutView="70" workbookViewId="0">
      <selection activeCell="AF31" sqref="AF31:AJ31"/>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368</v>
      </c>
      <c r="DK2" s="793"/>
      <c r="DL2" s="793"/>
      <c r="DM2" s="793"/>
      <c r="DN2" s="793"/>
      <c r="DO2" s="794"/>
      <c r="DP2" s="250"/>
      <c r="DQ2" s="792" t="s">
        <v>369</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370</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372</v>
      </c>
      <c r="B5" s="787"/>
      <c r="C5" s="787"/>
      <c r="D5" s="787"/>
      <c r="E5" s="787"/>
      <c r="F5" s="787"/>
      <c r="G5" s="787"/>
      <c r="H5" s="787"/>
      <c r="I5" s="787"/>
      <c r="J5" s="787"/>
      <c r="K5" s="787"/>
      <c r="L5" s="787"/>
      <c r="M5" s="787"/>
      <c r="N5" s="787"/>
      <c r="O5" s="787"/>
      <c r="P5" s="788"/>
      <c r="Q5" s="763" t="s">
        <v>373</v>
      </c>
      <c r="R5" s="764"/>
      <c r="S5" s="764"/>
      <c r="T5" s="764"/>
      <c r="U5" s="765"/>
      <c r="V5" s="763" t="s">
        <v>374</v>
      </c>
      <c r="W5" s="764"/>
      <c r="X5" s="764"/>
      <c r="Y5" s="764"/>
      <c r="Z5" s="765"/>
      <c r="AA5" s="763" t="s">
        <v>375</v>
      </c>
      <c r="AB5" s="764"/>
      <c r="AC5" s="764"/>
      <c r="AD5" s="764"/>
      <c r="AE5" s="764"/>
      <c r="AF5" s="796" t="s">
        <v>376</v>
      </c>
      <c r="AG5" s="764"/>
      <c r="AH5" s="764"/>
      <c r="AI5" s="764"/>
      <c r="AJ5" s="775"/>
      <c r="AK5" s="764" t="s">
        <v>377</v>
      </c>
      <c r="AL5" s="764"/>
      <c r="AM5" s="764"/>
      <c r="AN5" s="764"/>
      <c r="AO5" s="765"/>
      <c r="AP5" s="763" t="s">
        <v>378</v>
      </c>
      <c r="AQ5" s="764"/>
      <c r="AR5" s="764"/>
      <c r="AS5" s="764"/>
      <c r="AT5" s="765"/>
      <c r="AU5" s="763" t="s">
        <v>379</v>
      </c>
      <c r="AV5" s="764"/>
      <c r="AW5" s="764"/>
      <c r="AX5" s="764"/>
      <c r="AY5" s="775"/>
      <c r="AZ5" s="257"/>
      <c r="BA5" s="257"/>
      <c r="BB5" s="257"/>
      <c r="BC5" s="257"/>
      <c r="BD5" s="257"/>
      <c r="BE5" s="258"/>
      <c r="BF5" s="258"/>
      <c r="BG5" s="258"/>
      <c r="BH5" s="258"/>
      <c r="BI5" s="258"/>
      <c r="BJ5" s="258"/>
      <c r="BK5" s="258"/>
      <c r="BL5" s="258"/>
      <c r="BM5" s="258"/>
      <c r="BN5" s="258"/>
      <c r="BO5" s="258"/>
      <c r="BP5" s="258"/>
      <c r="BQ5" s="786" t="s">
        <v>380</v>
      </c>
      <c r="BR5" s="787"/>
      <c r="BS5" s="787"/>
      <c r="BT5" s="787"/>
      <c r="BU5" s="787"/>
      <c r="BV5" s="787"/>
      <c r="BW5" s="787"/>
      <c r="BX5" s="787"/>
      <c r="BY5" s="787"/>
      <c r="BZ5" s="787"/>
      <c r="CA5" s="787"/>
      <c r="CB5" s="787"/>
      <c r="CC5" s="787"/>
      <c r="CD5" s="787"/>
      <c r="CE5" s="787"/>
      <c r="CF5" s="787"/>
      <c r="CG5" s="788"/>
      <c r="CH5" s="763" t="s">
        <v>381</v>
      </c>
      <c r="CI5" s="764"/>
      <c r="CJ5" s="764"/>
      <c r="CK5" s="764"/>
      <c r="CL5" s="765"/>
      <c r="CM5" s="763" t="s">
        <v>382</v>
      </c>
      <c r="CN5" s="764"/>
      <c r="CO5" s="764"/>
      <c r="CP5" s="764"/>
      <c r="CQ5" s="765"/>
      <c r="CR5" s="763" t="s">
        <v>383</v>
      </c>
      <c r="CS5" s="764"/>
      <c r="CT5" s="764"/>
      <c r="CU5" s="764"/>
      <c r="CV5" s="765"/>
      <c r="CW5" s="763" t="s">
        <v>384</v>
      </c>
      <c r="CX5" s="764"/>
      <c r="CY5" s="764"/>
      <c r="CZ5" s="764"/>
      <c r="DA5" s="765"/>
      <c r="DB5" s="763" t="s">
        <v>385</v>
      </c>
      <c r="DC5" s="764"/>
      <c r="DD5" s="764"/>
      <c r="DE5" s="764"/>
      <c r="DF5" s="765"/>
      <c r="DG5" s="769" t="s">
        <v>386</v>
      </c>
      <c r="DH5" s="770"/>
      <c r="DI5" s="770"/>
      <c r="DJ5" s="770"/>
      <c r="DK5" s="771"/>
      <c r="DL5" s="769" t="s">
        <v>387</v>
      </c>
      <c r="DM5" s="770"/>
      <c r="DN5" s="770"/>
      <c r="DO5" s="770"/>
      <c r="DP5" s="771"/>
      <c r="DQ5" s="763" t="s">
        <v>388</v>
      </c>
      <c r="DR5" s="764"/>
      <c r="DS5" s="764"/>
      <c r="DT5" s="764"/>
      <c r="DU5" s="765"/>
      <c r="DV5" s="763" t="s">
        <v>379</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389</v>
      </c>
      <c r="C7" s="778"/>
      <c r="D7" s="778"/>
      <c r="E7" s="778"/>
      <c r="F7" s="778"/>
      <c r="G7" s="778"/>
      <c r="H7" s="778"/>
      <c r="I7" s="778"/>
      <c r="J7" s="778"/>
      <c r="K7" s="778"/>
      <c r="L7" s="778"/>
      <c r="M7" s="778"/>
      <c r="N7" s="778"/>
      <c r="O7" s="778"/>
      <c r="P7" s="779"/>
      <c r="Q7" s="780">
        <v>10195</v>
      </c>
      <c r="R7" s="781"/>
      <c r="S7" s="781"/>
      <c r="T7" s="781"/>
      <c r="U7" s="781"/>
      <c r="V7" s="781">
        <v>9925</v>
      </c>
      <c r="W7" s="781"/>
      <c r="X7" s="781"/>
      <c r="Y7" s="781"/>
      <c r="Z7" s="781"/>
      <c r="AA7" s="781">
        <v>269</v>
      </c>
      <c r="AB7" s="781"/>
      <c r="AC7" s="781"/>
      <c r="AD7" s="781"/>
      <c r="AE7" s="782"/>
      <c r="AF7" s="783">
        <v>228</v>
      </c>
      <c r="AG7" s="784"/>
      <c r="AH7" s="784"/>
      <c r="AI7" s="784"/>
      <c r="AJ7" s="785"/>
      <c r="AK7" s="820">
        <v>451</v>
      </c>
      <c r="AL7" s="821"/>
      <c r="AM7" s="821"/>
      <c r="AN7" s="821"/>
      <c r="AO7" s="821"/>
      <c r="AP7" s="821">
        <v>12638</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594</v>
      </c>
      <c r="BT7" s="825"/>
      <c r="BU7" s="825"/>
      <c r="BV7" s="825"/>
      <c r="BW7" s="825"/>
      <c r="BX7" s="825"/>
      <c r="BY7" s="825"/>
      <c r="BZ7" s="825"/>
      <c r="CA7" s="825"/>
      <c r="CB7" s="825"/>
      <c r="CC7" s="825"/>
      <c r="CD7" s="825"/>
      <c r="CE7" s="825"/>
      <c r="CF7" s="825"/>
      <c r="CG7" s="826"/>
      <c r="CH7" s="817">
        <v>-9</v>
      </c>
      <c r="CI7" s="818"/>
      <c r="CJ7" s="818"/>
      <c r="CK7" s="818"/>
      <c r="CL7" s="819"/>
      <c r="CM7" s="817">
        <v>58</v>
      </c>
      <c r="CN7" s="818"/>
      <c r="CO7" s="818"/>
      <c r="CP7" s="818"/>
      <c r="CQ7" s="819"/>
      <c r="CR7" s="817">
        <v>3</v>
      </c>
      <c r="CS7" s="818"/>
      <c r="CT7" s="818"/>
      <c r="CU7" s="818"/>
      <c r="CV7" s="819"/>
      <c r="CW7" s="817">
        <v>0</v>
      </c>
      <c r="CX7" s="818"/>
      <c r="CY7" s="818"/>
      <c r="CZ7" s="818"/>
      <c r="DA7" s="819"/>
      <c r="DB7" s="817">
        <v>118</v>
      </c>
      <c r="DC7" s="818"/>
      <c r="DD7" s="818"/>
      <c r="DE7" s="818"/>
      <c r="DF7" s="819"/>
      <c r="DG7" s="817" t="s">
        <v>597</v>
      </c>
      <c r="DH7" s="818"/>
      <c r="DI7" s="818"/>
      <c r="DJ7" s="818"/>
      <c r="DK7" s="819"/>
      <c r="DL7" s="817" t="s">
        <v>597</v>
      </c>
      <c r="DM7" s="818"/>
      <c r="DN7" s="818"/>
      <c r="DO7" s="818"/>
      <c r="DP7" s="819"/>
      <c r="DQ7" s="817" t="s">
        <v>597</v>
      </c>
      <c r="DR7" s="818"/>
      <c r="DS7" s="818"/>
      <c r="DT7" s="818"/>
      <c r="DU7" s="819"/>
      <c r="DV7" s="798"/>
      <c r="DW7" s="799"/>
      <c r="DX7" s="799"/>
      <c r="DY7" s="799"/>
      <c r="DZ7" s="800"/>
      <c r="EA7" s="255"/>
    </row>
    <row r="8" spans="1:131" s="256" customFormat="1" ht="26.25" customHeight="1" x14ac:dyDescent="0.15">
      <c r="A8" s="262">
        <v>2</v>
      </c>
      <c r="B8" s="801" t="s">
        <v>390</v>
      </c>
      <c r="C8" s="802"/>
      <c r="D8" s="802"/>
      <c r="E8" s="802"/>
      <c r="F8" s="802"/>
      <c r="G8" s="802"/>
      <c r="H8" s="802"/>
      <c r="I8" s="802"/>
      <c r="J8" s="802"/>
      <c r="K8" s="802"/>
      <c r="L8" s="802"/>
      <c r="M8" s="802"/>
      <c r="N8" s="802"/>
      <c r="O8" s="802"/>
      <c r="P8" s="803"/>
      <c r="Q8" s="804">
        <v>2</v>
      </c>
      <c r="R8" s="805"/>
      <c r="S8" s="805"/>
      <c r="T8" s="805"/>
      <c r="U8" s="805"/>
      <c r="V8" s="805">
        <v>2</v>
      </c>
      <c r="W8" s="805"/>
      <c r="X8" s="805"/>
      <c r="Y8" s="805"/>
      <c r="Z8" s="805"/>
      <c r="AA8" s="805" t="s">
        <v>586</v>
      </c>
      <c r="AB8" s="805"/>
      <c r="AC8" s="805"/>
      <c r="AD8" s="805"/>
      <c r="AE8" s="806"/>
      <c r="AF8" s="807" t="s">
        <v>130</v>
      </c>
      <c r="AG8" s="808"/>
      <c r="AH8" s="808"/>
      <c r="AI8" s="808"/>
      <c r="AJ8" s="809"/>
      <c r="AK8" s="810" t="s">
        <v>586</v>
      </c>
      <c r="AL8" s="811"/>
      <c r="AM8" s="811"/>
      <c r="AN8" s="811"/>
      <c r="AO8" s="811"/>
      <c r="AP8" s="811" t="s">
        <v>587</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595</v>
      </c>
      <c r="BT8" s="815"/>
      <c r="BU8" s="815"/>
      <c r="BV8" s="815"/>
      <c r="BW8" s="815"/>
      <c r="BX8" s="815"/>
      <c r="BY8" s="815"/>
      <c r="BZ8" s="815"/>
      <c r="CA8" s="815"/>
      <c r="CB8" s="815"/>
      <c r="CC8" s="815"/>
      <c r="CD8" s="815"/>
      <c r="CE8" s="815"/>
      <c r="CF8" s="815"/>
      <c r="CG8" s="816"/>
      <c r="CH8" s="827">
        <v>2</v>
      </c>
      <c r="CI8" s="828"/>
      <c r="CJ8" s="828"/>
      <c r="CK8" s="828"/>
      <c r="CL8" s="829"/>
      <c r="CM8" s="827">
        <v>21</v>
      </c>
      <c r="CN8" s="828"/>
      <c r="CO8" s="828"/>
      <c r="CP8" s="828"/>
      <c r="CQ8" s="829"/>
      <c r="CR8" s="827">
        <v>10</v>
      </c>
      <c r="CS8" s="828"/>
      <c r="CT8" s="828"/>
      <c r="CU8" s="828"/>
      <c r="CV8" s="829"/>
      <c r="CW8" s="827" t="s">
        <v>597</v>
      </c>
      <c r="CX8" s="828"/>
      <c r="CY8" s="828"/>
      <c r="CZ8" s="828"/>
      <c r="DA8" s="829"/>
      <c r="DB8" s="827" t="s">
        <v>597</v>
      </c>
      <c r="DC8" s="828"/>
      <c r="DD8" s="828"/>
      <c r="DE8" s="828"/>
      <c r="DF8" s="829"/>
      <c r="DG8" s="827" t="s">
        <v>597</v>
      </c>
      <c r="DH8" s="828"/>
      <c r="DI8" s="828"/>
      <c r="DJ8" s="828"/>
      <c r="DK8" s="829"/>
      <c r="DL8" s="827" t="s">
        <v>597</v>
      </c>
      <c r="DM8" s="828"/>
      <c r="DN8" s="828"/>
      <c r="DO8" s="828"/>
      <c r="DP8" s="829"/>
      <c r="DQ8" s="827" t="s">
        <v>597</v>
      </c>
      <c r="DR8" s="828"/>
      <c r="DS8" s="828"/>
      <c r="DT8" s="828"/>
      <c r="DU8" s="829"/>
      <c r="DV8" s="830"/>
      <c r="DW8" s="831"/>
      <c r="DX8" s="831"/>
      <c r="DY8" s="831"/>
      <c r="DZ8" s="832"/>
      <c r="EA8" s="255"/>
    </row>
    <row r="9" spans="1:131" s="256" customFormat="1" ht="26.25" customHeight="1" x14ac:dyDescent="0.15">
      <c r="A9" s="262">
        <v>3</v>
      </c>
      <c r="B9" s="801" t="s">
        <v>391</v>
      </c>
      <c r="C9" s="802"/>
      <c r="D9" s="802"/>
      <c r="E9" s="802"/>
      <c r="F9" s="802"/>
      <c r="G9" s="802"/>
      <c r="H9" s="802"/>
      <c r="I9" s="802"/>
      <c r="J9" s="802"/>
      <c r="K9" s="802"/>
      <c r="L9" s="802"/>
      <c r="M9" s="802"/>
      <c r="N9" s="802"/>
      <c r="O9" s="802"/>
      <c r="P9" s="803"/>
      <c r="Q9" s="804">
        <v>0</v>
      </c>
      <c r="R9" s="805"/>
      <c r="S9" s="805"/>
      <c r="T9" s="805"/>
      <c r="U9" s="805"/>
      <c r="V9" s="805">
        <v>0</v>
      </c>
      <c r="W9" s="805"/>
      <c r="X9" s="805"/>
      <c r="Y9" s="805"/>
      <c r="Z9" s="805"/>
      <c r="AA9" s="805" t="s">
        <v>586</v>
      </c>
      <c r="AB9" s="805"/>
      <c r="AC9" s="805"/>
      <c r="AD9" s="805"/>
      <c r="AE9" s="806"/>
      <c r="AF9" s="807" t="s">
        <v>130</v>
      </c>
      <c r="AG9" s="808"/>
      <c r="AH9" s="808"/>
      <c r="AI9" s="808"/>
      <c r="AJ9" s="809"/>
      <c r="AK9" s="810">
        <v>0</v>
      </c>
      <c r="AL9" s="811"/>
      <c r="AM9" s="811"/>
      <c r="AN9" s="811"/>
      <c r="AO9" s="811"/>
      <c r="AP9" s="811" t="s">
        <v>587</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596</v>
      </c>
      <c r="BT9" s="815"/>
      <c r="BU9" s="815"/>
      <c r="BV9" s="815"/>
      <c r="BW9" s="815"/>
      <c r="BX9" s="815"/>
      <c r="BY9" s="815"/>
      <c r="BZ9" s="815"/>
      <c r="CA9" s="815"/>
      <c r="CB9" s="815"/>
      <c r="CC9" s="815"/>
      <c r="CD9" s="815"/>
      <c r="CE9" s="815"/>
      <c r="CF9" s="815"/>
      <c r="CG9" s="816"/>
      <c r="CH9" s="827">
        <v>30</v>
      </c>
      <c r="CI9" s="828"/>
      <c r="CJ9" s="828"/>
      <c r="CK9" s="828"/>
      <c r="CL9" s="829"/>
      <c r="CM9" s="827">
        <v>461</v>
      </c>
      <c r="CN9" s="828"/>
      <c r="CO9" s="828"/>
      <c r="CP9" s="828"/>
      <c r="CQ9" s="829"/>
      <c r="CR9" s="827">
        <v>24</v>
      </c>
      <c r="CS9" s="828"/>
      <c r="CT9" s="828"/>
      <c r="CU9" s="828"/>
      <c r="CV9" s="829"/>
      <c r="CW9" s="827" t="s">
        <v>597</v>
      </c>
      <c r="CX9" s="828"/>
      <c r="CY9" s="828"/>
      <c r="CZ9" s="828"/>
      <c r="DA9" s="829"/>
      <c r="DB9" s="827" t="s">
        <v>597</v>
      </c>
      <c r="DC9" s="828"/>
      <c r="DD9" s="828"/>
      <c r="DE9" s="828"/>
      <c r="DF9" s="829"/>
      <c r="DG9" s="827" t="s">
        <v>597</v>
      </c>
      <c r="DH9" s="828"/>
      <c r="DI9" s="828"/>
      <c r="DJ9" s="828"/>
      <c r="DK9" s="829"/>
      <c r="DL9" s="827" t="s">
        <v>597</v>
      </c>
      <c r="DM9" s="828"/>
      <c r="DN9" s="828"/>
      <c r="DO9" s="828"/>
      <c r="DP9" s="829"/>
      <c r="DQ9" s="827" t="s">
        <v>597</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392</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393</v>
      </c>
      <c r="B23" s="836" t="s">
        <v>394</v>
      </c>
      <c r="C23" s="837"/>
      <c r="D23" s="837"/>
      <c r="E23" s="837"/>
      <c r="F23" s="837"/>
      <c r="G23" s="837"/>
      <c r="H23" s="837"/>
      <c r="I23" s="837"/>
      <c r="J23" s="837"/>
      <c r="K23" s="837"/>
      <c r="L23" s="837"/>
      <c r="M23" s="837"/>
      <c r="N23" s="837"/>
      <c r="O23" s="837"/>
      <c r="P23" s="838"/>
      <c r="Q23" s="839">
        <f>Q7+Q8+Q9</f>
        <v>10197</v>
      </c>
      <c r="R23" s="840"/>
      <c r="S23" s="840"/>
      <c r="T23" s="840"/>
      <c r="U23" s="840"/>
      <c r="V23" s="840">
        <f t="shared" ref="V23" si="0">V7+V8+V9</f>
        <v>9927</v>
      </c>
      <c r="W23" s="840"/>
      <c r="X23" s="840"/>
      <c r="Y23" s="840"/>
      <c r="Z23" s="840"/>
      <c r="AA23" s="840">
        <f>AA7</f>
        <v>269</v>
      </c>
      <c r="AB23" s="840"/>
      <c r="AC23" s="840"/>
      <c r="AD23" s="840"/>
      <c r="AE23" s="841"/>
      <c r="AF23" s="842">
        <v>228</v>
      </c>
      <c r="AG23" s="840"/>
      <c r="AH23" s="840"/>
      <c r="AI23" s="840"/>
      <c r="AJ23" s="843"/>
      <c r="AK23" s="844"/>
      <c r="AL23" s="845"/>
      <c r="AM23" s="845"/>
      <c r="AN23" s="845"/>
      <c r="AO23" s="845"/>
      <c r="AP23" s="840">
        <f>AP7</f>
        <v>12638</v>
      </c>
      <c r="AQ23" s="840"/>
      <c r="AR23" s="840"/>
      <c r="AS23" s="840"/>
      <c r="AT23" s="840"/>
      <c r="AU23" s="846"/>
      <c r="AV23" s="846"/>
      <c r="AW23" s="846"/>
      <c r="AX23" s="846"/>
      <c r="AY23" s="847"/>
      <c r="AZ23" s="855" t="s">
        <v>130</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395</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396</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372</v>
      </c>
      <c r="B26" s="787"/>
      <c r="C26" s="787"/>
      <c r="D26" s="787"/>
      <c r="E26" s="787"/>
      <c r="F26" s="787"/>
      <c r="G26" s="787"/>
      <c r="H26" s="787"/>
      <c r="I26" s="787"/>
      <c r="J26" s="787"/>
      <c r="K26" s="787"/>
      <c r="L26" s="787"/>
      <c r="M26" s="787"/>
      <c r="N26" s="787"/>
      <c r="O26" s="787"/>
      <c r="P26" s="788"/>
      <c r="Q26" s="763" t="s">
        <v>397</v>
      </c>
      <c r="R26" s="764"/>
      <c r="S26" s="764"/>
      <c r="T26" s="764"/>
      <c r="U26" s="765"/>
      <c r="V26" s="763" t="s">
        <v>398</v>
      </c>
      <c r="W26" s="764"/>
      <c r="X26" s="764"/>
      <c r="Y26" s="764"/>
      <c r="Z26" s="765"/>
      <c r="AA26" s="763" t="s">
        <v>399</v>
      </c>
      <c r="AB26" s="764"/>
      <c r="AC26" s="764"/>
      <c r="AD26" s="764"/>
      <c r="AE26" s="764"/>
      <c r="AF26" s="858" t="s">
        <v>400</v>
      </c>
      <c r="AG26" s="859"/>
      <c r="AH26" s="859"/>
      <c r="AI26" s="859"/>
      <c r="AJ26" s="860"/>
      <c r="AK26" s="764" t="s">
        <v>401</v>
      </c>
      <c r="AL26" s="764"/>
      <c r="AM26" s="764"/>
      <c r="AN26" s="764"/>
      <c r="AO26" s="765"/>
      <c r="AP26" s="763" t="s">
        <v>402</v>
      </c>
      <c r="AQ26" s="764"/>
      <c r="AR26" s="764"/>
      <c r="AS26" s="764"/>
      <c r="AT26" s="765"/>
      <c r="AU26" s="763" t="s">
        <v>403</v>
      </c>
      <c r="AV26" s="764"/>
      <c r="AW26" s="764"/>
      <c r="AX26" s="764"/>
      <c r="AY26" s="765"/>
      <c r="AZ26" s="763" t="s">
        <v>404</v>
      </c>
      <c r="BA26" s="764"/>
      <c r="BB26" s="764"/>
      <c r="BC26" s="764"/>
      <c r="BD26" s="765"/>
      <c r="BE26" s="763" t="s">
        <v>379</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405</v>
      </c>
      <c r="C28" s="778"/>
      <c r="D28" s="778"/>
      <c r="E28" s="778"/>
      <c r="F28" s="778"/>
      <c r="G28" s="778"/>
      <c r="H28" s="778"/>
      <c r="I28" s="778"/>
      <c r="J28" s="778"/>
      <c r="K28" s="778"/>
      <c r="L28" s="778"/>
      <c r="M28" s="778"/>
      <c r="N28" s="778"/>
      <c r="O28" s="778"/>
      <c r="P28" s="779"/>
      <c r="Q28" s="868">
        <v>1733</v>
      </c>
      <c r="R28" s="869"/>
      <c r="S28" s="869"/>
      <c r="T28" s="869"/>
      <c r="U28" s="869"/>
      <c r="V28" s="869">
        <v>1725</v>
      </c>
      <c r="W28" s="869"/>
      <c r="X28" s="869"/>
      <c r="Y28" s="869"/>
      <c r="Z28" s="869"/>
      <c r="AA28" s="869">
        <v>8</v>
      </c>
      <c r="AB28" s="869"/>
      <c r="AC28" s="869"/>
      <c r="AD28" s="869"/>
      <c r="AE28" s="870"/>
      <c r="AF28" s="871">
        <v>8</v>
      </c>
      <c r="AG28" s="869"/>
      <c r="AH28" s="869"/>
      <c r="AI28" s="869"/>
      <c r="AJ28" s="872"/>
      <c r="AK28" s="873">
        <v>137</v>
      </c>
      <c r="AL28" s="864"/>
      <c r="AM28" s="864"/>
      <c r="AN28" s="864"/>
      <c r="AO28" s="864"/>
      <c r="AP28" s="864" t="s">
        <v>586</v>
      </c>
      <c r="AQ28" s="864"/>
      <c r="AR28" s="864"/>
      <c r="AS28" s="864"/>
      <c r="AT28" s="864"/>
      <c r="AU28" s="864" t="s">
        <v>586</v>
      </c>
      <c r="AV28" s="864"/>
      <c r="AW28" s="864"/>
      <c r="AX28" s="864"/>
      <c r="AY28" s="864"/>
      <c r="AZ28" s="865" t="s">
        <v>586</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406</v>
      </c>
      <c r="C29" s="802"/>
      <c r="D29" s="802"/>
      <c r="E29" s="802"/>
      <c r="F29" s="802"/>
      <c r="G29" s="802"/>
      <c r="H29" s="802"/>
      <c r="I29" s="802"/>
      <c r="J29" s="802"/>
      <c r="K29" s="802"/>
      <c r="L29" s="802"/>
      <c r="M29" s="802"/>
      <c r="N29" s="802"/>
      <c r="O29" s="802"/>
      <c r="P29" s="803"/>
      <c r="Q29" s="804">
        <v>1888</v>
      </c>
      <c r="R29" s="805"/>
      <c r="S29" s="805"/>
      <c r="T29" s="805"/>
      <c r="U29" s="805"/>
      <c r="V29" s="805">
        <v>1813</v>
      </c>
      <c r="W29" s="805"/>
      <c r="X29" s="805"/>
      <c r="Y29" s="805"/>
      <c r="Z29" s="805"/>
      <c r="AA29" s="805">
        <v>75</v>
      </c>
      <c r="AB29" s="805"/>
      <c r="AC29" s="805"/>
      <c r="AD29" s="805"/>
      <c r="AE29" s="806"/>
      <c r="AF29" s="807">
        <v>75</v>
      </c>
      <c r="AG29" s="808"/>
      <c r="AH29" s="808"/>
      <c r="AI29" s="808"/>
      <c r="AJ29" s="809"/>
      <c r="AK29" s="876">
        <v>307</v>
      </c>
      <c r="AL29" s="877"/>
      <c r="AM29" s="877"/>
      <c r="AN29" s="877"/>
      <c r="AO29" s="877"/>
      <c r="AP29" s="877" t="s">
        <v>586</v>
      </c>
      <c r="AQ29" s="877"/>
      <c r="AR29" s="877"/>
      <c r="AS29" s="877"/>
      <c r="AT29" s="877"/>
      <c r="AU29" s="877" t="s">
        <v>586</v>
      </c>
      <c r="AV29" s="877"/>
      <c r="AW29" s="877"/>
      <c r="AX29" s="877"/>
      <c r="AY29" s="877"/>
      <c r="AZ29" s="878" t="s">
        <v>586</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407</v>
      </c>
      <c r="C30" s="802"/>
      <c r="D30" s="802"/>
      <c r="E30" s="802"/>
      <c r="F30" s="802"/>
      <c r="G30" s="802"/>
      <c r="H30" s="802"/>
      <c r="I30" s="802"/>
      <c r="J30" s="802"/>
      <c r="K30" s="802"/>
      <c r="L30" s="802"/>
      <c r="M30" s="802"/>
      <c r="N30" s="802"/>
      <c r="O30" s="802"/>
      <c r="P30" s="803"/>
      <c r="Q30" s="804">
        <v>185</v>
      </c>
      <c r="R30" s="805"/>
      <c r="S30" s="805"/>
      <c r="T30" s="805"/>
      <c r="U30" s="805"/>
      <c r="V30" s="805">
        <v>185</v>
      </c>
      <c r="W30" s="805"/>
      <c r="X30" s="805"/>
      <c r="Y30" s="805"/>
      <c r="Z30" s="805"/>
      <c r="AA30" s="805">
        <v>0</v>
      </c>
      <c r="AB30" s="805"/>
      <c r="AC30" s="805"/>
      <c r="AD30" s="805"/>
      <c r="AE30" s="806"/>
      <c r="AF30" s="807">
        <v>0</v>
      </c>
      <c r="AG30" s="808"/>
      <c r="AH30" s="808"/>
      <c r="AI30" s="808"/>
      <c r="AJ30" s="809"/>
      <c r="AK30" s="876">
        <v>48</v>
      </c>
      <c r="AL30" s="877"/>
      <c r="AM30" s="877"/>
      <c r="AN30" s="877"/>
      <c r="AO30" s="877"/>
      <c r="AP30" s="877" t="s">
        <v>586</v>
      </c>
      <c r="AQ30" s="877"/>
      <c r="AR30" s="877"/>
      <c r="AS30" s="877"/>
      <c r="AT30" s="877"/>
      <c r="AU30" s="877" t="s">
        <v>586</v>
      </c>
      <c r="AV30" s="877"/>
      <c r="AW30" s="877"/>
      <c r="AX30" s="877"/>
      <c r="AY30" s="877"/>
      <c r="AZ30" s="878" t="s">
        <v>586</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408</v>
      </c>
      <c r="C31" s="802"/>
      <c r="D31" s="802"/>
      <c r="E31" s="802"/>
      <c r="F31" s="802"/>
      <c r="G31" s="802"/>
      <c r="H31" s="802"/>
      <c r="I31" s="802"/>
      <c r="J31" s="802"/>
      <c r="K31" s="802"/>
      <c r="L31" s="802"/>
      <c r="M31" s="802"/>
      <c r="N31" s="802"/>
      <c r="O31" s="802"/>
      <c r="P31" s="803"/>
      <c r="Q31" s="804">
        <v>225</v>
      </c>
      <c r="R31" s="805"/>
      <c r="S31" s="805"/>
      <c r="T31" s="805"/>
      <c r="U31" s="805"/>
      <c r="V31" s="805">
        <v>209</v>
      </c>
      <c r="W31" s="805"/>
      <c r="X31" s="805"/>
      <c r="Y31" s="805"/>
      <c r="Z31" s="805"/>
      <c r="AA31" s="805">
        <v>16</v>
      </c>
      <c r="AB31" s="805"/>
      <c r="AC31" s="805"/>
      <c r="AD31" s="805"/>
      <c r="AE31" s="806"/>
      <c r="AF31" s="807">
        <v>461</v>
      </c>
      <c r="AG31" s="808"/>
      <c r="AH31" s="808"/>
      <c r="AI31" s="808"/>
      <c r="AJ31" s="809"/>
      <c r="AK31" s="876">
        <v>42</v>
      </c>
      <c r="AL31" s="877"/>
      <c r="AM31" s="877"/>
      <c r="AN31" s="877"/>
      <c r="AO31" s="877"/>
      <c r="AP31" s="877">
        <v>506</v>
      </c>
      <c r="AQ31" s="877"/>
      <c r="AR31" s="877"/>
      <c r="AS31" s="877"/>
      <c r="AT31" s="877"/>
      <c r="AU31" s="877">
        <v>54</v>
      </c>
      <c r="AV31" s="877"/>
      <c r="AW31" s="877"/>
      <c r="AX31" s="877"/>
      <c r="AY31" s="877"/>
      <c r="AZ31" s="878" t="s">
        <v>586</v>
      </c>
      <c r="BA31" s="878"/>
      <c r="BB31" s="878"/>
      <c r="BC31" s="878"/>
      <c r="BD31" s="878"/>
      <c r="BE31" s="874" t="s">
        <v>409</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410</v>
      </c>
      <c r="C32" s="802"/>
      <c r="D32" s="802"/>
      <c r="E32" s="802"/>
      <c r="F32" s="802"/>
      <c r="G32" s="802"/>
      <c r="H32" s="802"/>
      <c r="I32" s="802"/>
      <c r="J32" s="802"/>
      <c r="K32" s="802"/>
      <c r="L32" s="802"/>
      <c r="M32" s="802"/>
      <c r="N32" s="802"/>
      <c r="O32" s="802"/>
      <c r="P32" s="803"/>
      <c r="Q32" s="804">
        <v>246</v>
      </c>
      <c r="R32" s="805"/>
      <c r="S32" s="805"/>
      <c r="T32" s="805"/>
      <c r="U32" s="805"/>
      <c r="V32" s="805">
        <v>248</v>
      </c>
      <c r="W32" s="805"/>
      <c r="X32" s="805"/>
      <c r="Y32" s="805"/>
      <c r="Z32" s="805"/>
      <c r="AA32" s="805">
        <v>-2</v>
      </c>
      <c r="AB32" s="805"/>
      <c r="AC32" s="805"/>
      <c r="AD32" s="805"/>
      <c r="AE32" s="806"/>
      <c r="AF32" s="807">
        <v>4</v>
      </c>
      <c r="AG32" s="808"/>
      <c r="AH32" s="808"/>
      <c r="AI32" s="808"/>
      <c r="AJ32" s="809"/>
      <c r="AK32" s="876">
        <v>0</v>
      </c>
      <c r="AL32" s="877"/>
      <c r="AM32" s="877"/>
      <c r="AN32" s="877"/>
      <c r="AO32" s="877"/>
      <c r="AP32" s="877">
        <v>35</v>
      </c>
      <c r="AQ32" s="877"/>
      <c r="AR32" s="877"/>
      <c r="AS32" s="877"/>
      <c r="AT32" s="877"/>
      <c r="AU32" s="877" t="s">
        <v>600</v>
      </c>
      <c r="AV32" s="877"/>
      <c r="AW32" s="877"/>
      <c r="AX32" s="877"/>
      <c r="AY32" s="877"/>
      <c r="AZ32" s="878" t="s">
        <v>586</v>
      </c>
      <c r="BA32" s="878"/>
      <c r="BB32" s="878"/>
      <c r="BC32" s="878"/>
      <c r="BD32" s="878"/>
      <c r="BE32" s="874" t="s">
        <v>411</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412</v>
      </c>
      <c r="C33" s="802"/>
      <c r="D33" s="802"/>
      <c r="E33" s="802"/>
      <c r="F33" s="802"/>
      <c r="G33" s="802"/>
      <c r="H33" s="802"/>
      <c r="I33" s="802"/>
      <c r="J33" s="802"/>
      <c r="K33" s="802"/>
      <c r="L33" s="802"/>
      <c r="M33" s="802"/>
      <c r="N33" s="802"/>
      <c r="O33" s="802"/>
      <c r="P33" s="803"/>
      <c r="Q33" s="804">
        <v>1074</v>
      </c>
      <c r="R33" s="805"/>
      <c r="S33" s="805"/>
      <c r="T33" s="805"/>
      <c r="U33" s="805"/>
      <c r="V33" s="805">
        <v>1044</v>
      </c>
      <c r="W33" s="805"/>
      <c r="X33" s="805"/>
      <c r="Y33" s="805"/>
      <c r="Z33" s="805"/>
      <c r="AA33" s="805">
        <v>30</v>
      </c>
      <c r="AB33" s="805"/>
      <c r="AC33" s="805"/>
      <c r="AD33" s="805"/>
      <c r="AE33" s="806"/>
      <c r="AF33" s="807" t="s">
        <v>413</v>
      </c>
      <c r="AG33" s="808"/>
      <c r="AH33" s="808"/>
      <c r="AI33" s="808"/>
      <c r="AJ33" s="809"/>
      <c r="AK33" s="876">
        <v>541</v>
      </c>
      <c r="AL33" s="877"/>
      <c r="AM33" s="877"/>
      <c r="AN33" s="877"/>
      <c r="AO33" s="877"/>
      <c r="AP33" s="877">
        <v>3730</v>
      </c>
      <c r="AQ33" s="877"/>
      <c r="AR33" s="877"/>
      <c r="AS33" s="877"/>
      <c r="AT33" s="877"/>
      <c r="AU33" s="877">
        <v>3204</v>
      </c>
      <c r="AV33" s="877"/>
      <c r="AW33" s="877"/>
      <c r="AX33" s="877"/>
      <c r="AY33" s="877"/>
      <c r="AZ33" s="878" t="s">
        <v>587</v>
      </c>
      <c r="BA33" s="878"/>
      <c r="BB33" s="878"/>
      <c r="BC33" s="878"/>
      <c r="BD33" s="878"/>
      <c r="BE33" s="874" t="s">
        <v>414</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415</v>
      </c>
      <c r="C34" s="802"/>
      <c r="D34" s="802"/>
      <c r="E34" s="802"/>
      <c r="F34" s="802"/>
      <c r="G34" s="802"/>
      <c r="H34" s="802"/>
      <c r="I34" s="802"/>
      <c r="J34" s="802"/>
      <c r="K34" s="802"/>
      <c r="L34" s="802"/>
      <c r="M34" s="802"/>
      <c r="N34" s="802"/>
      <c r="O34" s="802"/>
      <c r="P34" s="803"/>
      <c r="Q34" s="804">
        <v>176</v>
      </c>
      <c r="R34" s="805"/>
      <c r="S34" s="805"/>
      <c r="T34" s="805"/>
      <c r="U34" s="805"/>
      <c r="V34" s="805">
        <v>176</v>
      </c>
      <c r="W34" s="805"/>
      <c r="X34" s="805"/>
      <c r="Y34" s="805"/>
      <c r="Z34" s="805"/>
      <c r="AA34" s="805" t="s">
        <v>587</v>
      </c>
      <c r="AB34" s="805"/>
      <c r="AC34" s="805"/>
      <c r="AD34" s="805"/>
      <c r="AE34" s="806"/>
      <c r="AF34" s="807" t="s">
        <v>416</v>
      </c>
      <c r="AG34" s="808"/>
      <c r="AH34" s="808"/>
      <c r="AI34" s="808"/>
      <c r="AJ34" s="809"/>
      <c r="AK34" s="876">
        <v>102</v>
      </c>
      <c r="AL34" s="877"/>
      <c r="AM34" s="877"/>
      <c r="AN34" s="877"/>
      <c r="AO34" s="877"/>
      <c r="AP34" s="877">
        <v>778</v>
      </c>
      <c r="AQ34" s="877"/>
      <c r="AR34" s="877"/>
      <c r="AS34" s="877"/>
      <c r="AT34" s="877"/>
      <c r="AU34" s="877">
        <v>778</v>
      </c>
      <c r="AV34" s="877"/>
      <c r="AW34" s="877"/>
      <c r="AX34" s="877"/>
      <c r="AY34" s="877"/>
      <c r="AZ34" s="878" t="s">
        <v>587</v>
      </c>
      <c r="BA34" s="878"/>
      <c r="BB34" s="878"/>
      <c r="BC34" s="878"/>
      <c r="BD34" s="878"/>
      <c r="BE34" s="874" t="s">
        <v>417</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418</v>
      </c>
      <c r="C35" s="802"/>
      <c r="D35" s="802"/>
      <c r="E35" s="802"/>
      <c r="F35" s="802"/>
      <c r="G35" s="802"/>
      <c r="H35" s="802"/>
      <c r="I35" s="802"/>
      <c r="J35" s="802"/>
      <c r="K35" s="802"/>
      <c r="L35" s="802"/>
      <c r="M35" s="802"/>
      <c r="N35" s="802"/>
      <c r="O35" s="802"/>
      <c r="P35" s="803"/>
      <c r="Q35" s="804">
        <v>17</v>
      </c>
      <c r="R35" s="805"/>
      <c r="S35" s="805"/>
      <c r="T35" s="805"/>
      <c r="U35" s="805"/>
      <c r="V35" s="805">
        <v>12</v>
      </c>
      <c r="W35" s="805"/>
      <c r="X35" s="805"/>
      <c r="Y35" s="805"/>
      <c r="Z35" s="805"/>
      <c r="AA35" s="805">
        <v>5</v>
      </c>
      <c r="AB35" s="805"/>
      <c r="AC35" s="805"/>
      <c r="AD35" s="805"/>
      <c r="AE35" s="806"/>
      <c r="AF35" s="807">
        <v>5</v>
      </c>
      <c r="AG35" s="808"/>
      <c r="AH35" s="808"/>
      <c r="AI35" s="808"/>
      <c r="AJ35" s="809"/>
      <c r="AK35" s="876" t="s">
        <v>587</v>
      </c>
      <c r="AL35" s="877"/>
      <c r="AM35" s="877"/>
      <c r="AN35" s="877"/>
      <c r="AO35" s="877"/>
      <c r="AP35" s="877" t="s">
        <v>587</v>
      </c>
      <c r="AQ35" s="877"/>
      <c r="AR35" s="877"/>
      <c r="AS35" s="877"/>
      <c r="AT35" s="877"/>
      <c r="AU35" s="877" t="s">
        <v>587</v>
      </c>
      <c r="AV35" s="877"/>
      <c r="AW35" s="877"/>
      <c r="AX35" s="877"/>
      <c r="AY35" s="877"/>
      <c r="AZ35" s="878" t="s">
        <v>587</v>
      </c>
      <c r="BA35" s="878"/>
      <c r="BB35" s="878"/>
      <c r="BC35" s="878"/>
      <c r="BD35" s="878"/>
      <c r="BE35" s="874" t="s">
        <v>419</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420</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393</v>
      </c>
      <c r="B63" s="836" t="s">
        <v>421</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554</v>
      </c>
      <c r="AG63" s="888"/>
      <c r="AH63" s="888"/>
      <c r="AI63" s="888"/>
      <c r="AJ63" s="889"/>
      <c r="AK63" s="890"/>
      <c r="AL63" s="885"/>
      <c r="AM63" s="885"/>
      <c r="AN63" s="885"/>
      <c r="AO63" s="885"/>
      <c r="AP63" s="888">
        <f>AP31+AP32+AP33+AP34</f>
        <v>5049</v>
      </c>
      <c r="AQ63" s="888"/>
      <c r="AR63" s="888"/>
      <c r="AS63" s="888"/>
      <c r="AT63" s="888"/>
      <c r="AU63" s="888">
        <f>AU31+AU33+AU34</f>
        <v>4036</v>
      </c>
      <c r="AV63" s="888"/>
      <c r="AW63" s="888"/>
      <c r="AX63" s="888"/>
      <c r="AY63" s="888"/>
      <c r="AZ63" s="892"/>
      <c r="BA63" s="892"/>
      <c r="BB63" s="892"/>
      <c r="BC63" s="892"/>
      <c r="BD63" s="892"/>
      <c r="BE63" s="893"/>
      <c r="BF63" s="893"/>
      <c r="BG63" s="893"/>
      <c r="BH63" s="893"/>
      <c r="BI63" s="894"/>
      <c r="BJ63" s="895" t="s">
        <v>422</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423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424</v>
      </c>
      <c r="B66" s="787"/>
      <c r="C66" s="787"/>
      <c r="D66" s="787"/>
      <c r="E66" s="787"/>
      <c r="F66" s="787"/>
      <c r="G66" s="787"/>
      <c r="H66" s="787"/>
      <c r="I66" s="787"/>
      <c r="J66" s="787"/>
      <c r="K66" s="787"/>
      <c r="L66" s="787"/>
      <c r="M66" s="787"/>
      <c r="N66" s="787"/>
      <c r="O66" s="787"/>
      <c r="P66" s="788"/>
      <c r="Q66" s="763" t="s">
        <v>425</v>
      </c>
      <c r="R66" s="764"/>
      <c r="S66" s="764"/>
      <c r="T66" s="764"/>
      <c r="U66" s="765"/>
      <c r="V66" s="763" t="s">
        <v>398</v>
      </c>
      <c r="W66" s="764"/>
      <c r="X66" s="764"/>
      <c r="Y66" s="764"/>
      <c r="Z66" s="765"/>
      <c r="AA66" s="763" t="s">
        <v>399</v>
      </c>
      <c r="AB66" s="764"/>
      <c r="AC66" s="764"/>
      <c r="AD66" s="764"/>
      <c r="AE66" s="765"/>
      <c r="AF66" s="898" t="s">
        <v>426</v>
      </c>
      <c r="AG66" s="859"/>
      <c r="AH66" s="859"/>
      <c r="AI66" s="859"/>
      <c r="AJ66" s="899"/>
      <c r="AK66" s="763" t="s">
        <v>401</v>
      </c>
      <c r="AL66" s="787"/>
      <c r="AM66" s="787"/>
      <c r="AN66" s="787"/>
      <c r="AO66" s="788"/>
      <c r="AP66" s="763" t="s">
        <v>427</v>
      </c>
      <c r="AQ66" s="764"/>
      <c r="AR66" s="764"/>
      <c r="AS66" s="764"/>
      <c r="AT66" s="765"/>
      <c r="AU66" s="763" t="s">
        <v>428</v>
      </c>
      <c r="AV66" s="764"/>
      <c r="AW66" s="764"/>
      <c r="AX66" s="764"/>
      <c r="AY66" s="765"/>
      <c r="AZ66" s="763" t="s">
        <v>379</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588</v>
      </c>
      <c r="C68" s="916"/>
      <c r="D68" s="916"/>
      <c r="E68" s="916"/>
      <c r="F68" s="916"/>
      <c r="G68" s="916"/>
      <c r="H68" s="916"/>
      <c r="I68" s="916"/>
      <c r="J68" s="916"/>
      <c r="K68" s="916"/>
      <c r="L68" s="916"/>
      <c r="M68" s="916"/>
      <c r="N68" s="916"/>
      <c r="O68" s="916"/>
      <c r="P68" s="917"/>
      <c r="Q68" s="918">
        <v>4049</v>
      </c>
      <c r="R68" s="912"/>
      <c r="S68" s="912"/>
      <c r="T68" s="912"/>
      <c r="U68" s="912"/>
      <c r="V68" s="912">
        <v>3917</v>
      </c>
      <c r="W68" s="912"/>
      <c r="X68" s="912"/>
      <c r="Y68" s="912"/>
      <c r="Z68" s="912"/>
      <c r="AA68" s="912">
        <v>133</v>
      </c>
      <c r="AB68" s="912"/>
      <c r="AC68" s="912"/>
      <c r="AD68" s="912"/>
      <c r="AE68" s="912"/>
      <c r="AF68" s="912">
        <v>4</v>
      </c>
      <c r="AG68" s="912"/>
      <c r="AH68" s="912"/>
      <c r="AI68" s="912"/>
      <c r="AJ68" s="912"/>
      <c r="AK68" s="912" t="s">
        <v>587</v>
      </c>
      <c r="AL68" s="912"/>
      <c r="AM68" s="912"/>
      <c r="AN68" s="912"/>
      <c r="AO68" s="912"/>
      <c r="AP68" s="912">
        <v>3122</v>
      </c>
      <c r="AQ68" s="912"/>
      <c r="AR68" s="912"/>
      <c r="AS68" s="912"/>
      <c r="AT68" s="912"/>
      <c r="AU68" s="912">
        <v>322</v>
      </c>
      <c r="AV68" s="912"/>
      <c r="AW68" s="912"/>
      <c r="AX68" s="912"/>
      <c r="AY68" s="912"/>
      <c r="AZ68" s="913" t="s">
        <v>590</v>
      </c>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588</v>
      </c>
      <c r="C69" s="920"/>
      <c r="D69" s="920"/>
      <c r="E69" s="920"/>
      <c r="F69" s="920"/>
      <c r="G69" s="920"/>
      <c r="H69" s="920"/>
      <c r="I69" s="920"/>
      <c r="J69" s="920"/>
      <c r="K69" s="920"/>
      <c r="L69" s="920"/>
      <c r="M69" s="920"/>
      <c r="N69" s="920"/>
      <c r="O69" s="920"/>
      <c r="P69" s="921"/>
      <c r="Q69" s="922">
        <v>48</v>
      </c>
      <c r="R69" s="877"/>
      <c r="S69" s="877"/>
      <c r="T69" s="877"/>
      <c r="U69" s="877"/>
      <c r="V69" s="877">
        <v>47</v>
      </c>
      <c r="W69" s="877"/>
      <c r="X69" s="877"/>
      <c r="Y69" s="877"/>
      <c r="Z69" s="877"/>
      <c r="AA69" s="877">
        <v>1</v>
      </c>
      <c r="AB69" s="877"/>
      <c r="AC69" s="877"/>
      <c r="AD69" s="877"/>
      <c r="AE69" s="877"/>
      <c r="AF69" s="877">
        <v>1</v>
      </c>
      <c r="AG69" s="877"/>
      <c r="AH69" s="877"/>
      <c r="AI69" s="877"/>
      <c r="AJ69" s="877"/>
      <c r="AK69" s="877">
        <v>27</v>
      </c>
      <c r="AL69" s="877"/>
      <c r="AM69" s="877"/>
      <c r="AN69" s="877"/>
      <c r="AO69" s="877"/>
      <c r="AP69" s="877" t="s">
        <v>598</v>
      </c>
      <c r="AQ69" s="877"/>
      <c r="AR69" s="877"/>
      <c r="AS69" s="877"/>
      <c r="AT69" s="877"/>
      <c r="AU69" s="877" t="s">
        <v>598</v>
      </c>
      <c r="AV69" s="877"/>
      <c r="AW69" s="877"/>
      <c r="AX69" s="877"/>
      <c r="AY69" s="877"/>
      <c r="AZ69" s="923" t="s">
        <v>599</v>
      </c>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588</v>
      </c>
      <c r="C70" s="920"/>
      <c r="D70" s="920"/>
      <c r="E70" s="920"/>
      <c r="F70" s="920"/>
      <c r="G70" s="920"/>
      <c r="H70" s="920"/>
      <c r="I70" s="920"/>
      <c r="J70" s="920"/>
      <c r="K70" s="920"/>
      <c r="L70" s="920"/>
      <c r="M70" s="920"/>
      <c r="N70" s="920"/>
      <c r="O70" s="920"/>
      <c r="P70" s="921"/>
      <c r="Q70" s="922">
        <v>52</v>
      </c>
      <c r="R70" s="877"/>
      <c r="S70" s="877"/>
      <c r="T70" s="877"/>
      <c r="U70" s="877"/>
      <c r="V70" s="877">
        <v>51</v>
      </c>
      <c r="W70" s="877"/>
      <c r="X70" s="877"/>
      <c r="Y70" s="877"/>
      <c r="Z70" s="877"/>
      <c r="AA70" s="877">
        <v>0</v>
      </c>
      <c r="AB70" s="877"/>
      <c r="AC70" s="877"/>
      <c r="AD70" s="877"/>
      <c r="AE70" s="877"/>
      <c r="AF70" s="877">
        <v>0</v>
      </c>
      <c r="AG70" s="877"/>
      <c r="AH70" s="877"/>
      <c r="AI70" s="877"/>
      <c r="AJ70" s="877"/>
      <c r="AK70" s="877">
        <v>16</v>
      </c>
      <c r="AL70" s="877"/>
      <c r="AM70" s="877"/>
      <c r="AN70" s="877"/>
      <c r="AO70" s="877"/>
      <c r="AP70" s="877" t="s">
        <v>586</v>
      </c>
      <c r="AQ70" s="877"/>
      <c r="AR70" s="877"/>
      <c r="AS70" s="877"/>
      <c r="AT70" s="877"/>
      <c r="AU70" s="877" t="s">
        <v>586</v>
      </c>
      <c r="AV70" s="877"/>
      <c r="AW70" s="877"/>
      <c r="AX70" s="877"/>
      <c r="AY70" s="877"/>
      <c r="AZ70" s="923" t="s">
        <v>591</v>
      </c>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589</v>
      </c>
      <c r="C71" s="920"/>
      <c r="D71" s="920"/>
      <c r="E71" s="920"/>
      <c r="F71" s="920"/>
      <c r="G71" s="920"/>
      <c r="H71" s="920"/>
      <c r="I71" s="920"/>
      <c r="J71" s="920"/>
      <c r="K71" s="920"/>
      <c r="L71" s="920"/>
      <c r="M71" s="920"/>
      <c r="N71" s="920"/>
      <c r="O71" s="920"/>
      <c r="P71" s="921"/>
      <c r="Q71" s="922">
        <v>374</v>
      </c>
      <c r="R71" s="877"/>
      <c r="S71" s="877"/>
      <c r="T71" s="877"/>
      <c r="U71" s="877"/>
      <c r="V71" s="877">
        <v>368</v>
      </c>
      <c r="W71" s="877"/>
      <c r="X71" s="877"/>
      <c r="Y71" s="877"/>
      <c r="Z71" s="877"/>
      <c r="AA71" s="877">
        <v>5</v>
      </c>
      <c r="AB71" s="877"/>
      <c r="AC71" s="877"/>
      <c r="AD71" s="877"/>
      <c r="AE71" s="877"/>
      <c r="AF71" s="877">
        <v>5</v>
      </c>
      <c r="AG71" s="877"/>
      <c r="AH71" s="877"/>
      <c r="AI71" s="877"/>
      <c r="AJ71" s="877"/>
      <c r="AK71" s="877">
        <v>67</v>
      </c>
      <c r="AL71" s="877"/>
      <c r="AM71" s="877"/>
      <c r="AN71" s="877"/>
      <c r="AO71" s="877"/>
      <c r="AP71" s="877" t="s">
        <v>586</v>
      </c>
      <c r="AQ71" s="877"/>
      <c r="AR71" s="877"/>
      <c r="AS71" s="877"/>
      <c r="AT71" s="877"/>
      <c r="AU71" s="877" t="s">
        <v>586</v>
      </c>
      <c r="AV71" s="877"/>
      <c r="AW71" s="877"/>
      <c r="AX71" s="877"/>
      <c r="AY71" s="877"/>
      <c r="AZ71" s="923" t="s">
        <v>590</v>
      </c>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589</v>
      </c>
      <c r="C72" s="920"/>
      <c r="D72" s="920"/>
      <c r="E72" s="920"/>
      <c r="F72" s="920"/>
      <c r="G72" s="920"/>
      <c r="H72" s="920"/>
      <c r="I72" s="920"/>
      <c r="J72" s="920"/>
      <c r="K72" s="920"/>
      <c r="L72" s="920"/>
      <c r="M72" s="920"/>
      <c r="N72" s="920"/>
      <c r="O72" s="920"/>
      <c r="P72" s="921"/>
      <c r="Q72" s="930">
        <v>84237</v>
      </c>
      <c r="R72" s="926"/>
      <c r="S72" s="926"/>
      <c r="T72" s="926"/>
      <c r="U72" s="876"/>
      <c r="V72" s="925">
        <v>82099</v>
      </c>
      <c r="W72" s="926"/>
      <c r="X72" s="926"/>
      <c r="Y72" s="926"/>
      <c r="Z72" s="876"/>
      <c r="AA72" s="925">
        <v>2138</v>
      </c>
      <c r="AB72" s="926"/>
      <c r="AC72" s="926"/>
      <c r="AD72" s="926"/>
      <c r="AE72" s="876"/>
      <c r="AF72" s="925">
        <v>2138</v>
      </c>
      <c r="AG72" s="926"/>
      <c r="AH72" s="926"/>
      <c r="AI72" s="926"/>
      <c r="AJ72" s="876"/>
      <c r="AK72" s="925">
        <v>950</v>
      </c>
      <c r="AL72" s="926"/>
      <c r="AM72" s="926"/>
      <c r="AN72" s="926"/>
      <c r="AO72" s="876"/>
      <c r="AP72" s="925" t="s">
        <v>586</v>
      </c>
      <c r="AQ72" s="926"/>
      <c r="AR72" s="926"/>
      <c r="AS72" s="926"/>
      <c r="AT72" s="876"/>
      <c r="AU72" s="925" t="s">
        <v>586</v>
      </c>
      <c r="AV72" s="926"/>
      <c r="AW72" s="926"/>
      <c r="AX72" s="926"/>
      <c r="AY72" s="876"/>
      <c r="AZ72" s="927" t="s">
        <v>592</v>
      </c>
      <c r="BA72" s="928"/>
      <c r="BB72" s="928"/>
      <c r="BC72" s="928"/>
      <c r="BD72" s="929"/>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593</v>
      </c>
      <c r="C73" s="920"/>
      <c r="D73" s="920"/>
      <c r="E73" s="920"/>
      <c r="F73" s="920"/>
      <c r="G73" s="920"/>
      <c r="H73" s="920"/>
      <c r="I73" s="920"/>
      <c r="J73" s="920"/>
      <c r="K73" s="920"/>
      <c r="L73" s="920"/>
      <c r="M73" s="920"/>
      <c r="N73" s="920"/>
      <c r="O73" s="920"/>
      <c r="P73" s="921"/>
      <c r="Q73" s="930">
        <v>2150</v>
      </c>
      <c r="R73" s="926"/>
      <c r="S73" s="926"/>
      <c r="T73" s="926"/>
      <c r="U73" s="876"/>
      <c r="V73" s="925">
        <v>2029</v>
      </c>
      <c r="W73" s="926"/>
      <c r="X73" s="926"/>
      <c r="Y73" s="926"/>
      <c r="Z73" s="876"/>
      <c r="AA73" s="925">
        <v>121</v>
      </c>
      <c r="AB73" s="926"/>
      <c r="AC73" s="926"/>
      <c r="AD73" s="926"/>
      <c r="AE73" s="876"/>
      <c r="AF73" s="925">
        <v>116</v>
      </c>
      <c r="AG73" s="926"/>
      <c r="AH73" s="926"/>
      <c r="AI73" s="926"/>
      <c r="AJ73" s="876"/>
      <c r="AK73" s="925" t="s">
        <v>586</v>
      </c>
      <c r="AL73" s="926"/>
      <c r="AM73" s="926"/>
      <c r="AN73" s="926"/>
      <c r="AO73" s="876"/>
      <c r="AP73" s="925" t="s">
        <v>586</v>
      </c>
      <c r="AQ73" s="926"/>
      <c r="AR73" s="926"/>
      <c r="AS73" s="926"/>
      <c r="AT73" s="876"/>
      <c r="AU73" s="925" t="s">
        <v>586</v>
      </c>
      <c r="AV73" s="926"/>
      <c r="AW73" s="926"/>
      <c r="AX73" s="926"/>
      <c r="AY73" s="876"/>
      <c r="AZ73" s="927"/>
      <c r="BA73" s="928"/>
      <c r="BB73" s="928"/>
      <c r="BC73" s="928"/>
      <c r="BD73" s="929"/>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30"/>
      <c r="R75" s="926"/>
      <c r="S75" s="926"/>
      <c r="T75" s="926"/>
      <c r="U75" s="876"/>
      <c r="V75" s="925"/>
      <c r="W75" s="926"/>
      <c r="X75" s="926"/>
      <c r="Y75" s="926"/>
      <c r="Z75" s="876"/>
      <c r="AA75" s="925"/>
      <c r="AB75" s="926"/>
      <c r="AC75" s="926"/>
      <c r="AD75" s="926"/>
      <c r="AE75" s="876"/>
      <c r="AF75" s="925"/>
      <c r="AG75" s="926"/>
      <c r="AH75" s="926"/>
      <c r="AI75" s="926"/>
      <c r="AJ75" s="876"/>
      <c r="AK75" s="925"/>
      <c r="AL75" s="926"/>
      <c r="AM75" s="926"/>
      <c r="AN75" s="926"/>
      <c r="AO75" s="876"/>
      <c r="AP75" s="925"/>
      <c r="AQ75" s="926"/>
      <c r="AR75" s="926"/>
      <c r="AS75" s="926"/>
      <c r="AT75" s="876"/>
      <c r="AU75" s="925"/>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30"/>
      <c r="R76" s="926"/>
      <c r="S76" s="926"/>
      <c r="T76" s="926"/>
      <c r="U76" s="876"/>
      <c r="V76" s="925"/>
      <c r="W76" s="926"/>
      <c r="X76" s="926"/>
      <c r="Y76" s="926"/>
      <c r="Z76" s="876"/>
      <c r="AA76" s="925"/>
      <c r="AB76" s="926"/>
      <c r="AC76" s="926"/>
      <c r="AD76" s="926"/>
      <c r="AE76" s="876"/>
      <c r="AF76" s="925"/>
      <c r="AG76" s="926"/>
      <c r="AH76" s="926"/>
      <c r="AI76" s="926"/>
      <c r="AJ76" s="876"/>
      <c r="AK76" s="925"/>
      <c r="AL76" s="926"/>
      <c r="AM76" s="926"/>
      <c r="AN76" s="926"/>
      <c r="AO76" s="876"/>
      <c r="AP76" s="925"/>
      <c r="AQ76" s="926"/>
      <c r="AR76" s="926"/>
      <c r="AS76" s="926"/>
      <c r="AT76" s="876"/>
      <c r="AU76" s="925"/>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30"/>
      <c r="R77" s="926"/>
      <c r="S77" s="926"/>
      <c r="T77" s="926"/>
      <c r="U77" s="876"/>
      <c r="V77" s="925"/>
      <c r="W77" s="926"/>
      <c r="X77" s="926"/>
      <c r="Y77" s="926"/>
      <c r="Z77" s="876"/>
      <c r="AA77" s="925"/>
      <c r="AB77" s="926"/>
      <c r="AC77" s="926"/>
      <c r="AD77" s="926"/>
      <c r="AE77" s="876"/>
      <c r="AF77" s="925"/>
      <c r="AG77" s="926"/>
      <c r="AH77" s="926"/>
      <c r="AI77" s="926"/>
      <c r="AJ77" s="876"/>
      <c r="AK77" s="925"/>
      <c r="AL77" s="926"/>
      <c r="AM77" s="926"/>
      <c r="AN77" s="926"/>
      <c r="AO77" s="876"/>
      <c r="AP77" s="925"/>
      <c r="AQ77" s="926"/>
      <c r="AR77" s="926"/>
      <c r="AS77" s="926"/>
      <c r="AT77" s="876"/>
      <c r="AU77" s="925"/>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31"/>
      <c r="C87" s="932"/>
      <c r="D87" s="932"/>
      <c r="E87" s="932"/>
      <c r="F87" s="932"/>
      <c r="G87" s="932"/>
      <c r="H87" s="932"/>
      <c r="I87" s="932"/>
      <c r="J87" s="932"/>
      <c r="K87" s="932"/>
      <c r="L87" s="932"/>
      <c r="M87" s="932"/>
      <c r="N87" s="932"/>
      <c r="O87" s="932"/>
      <c r="P87" s="933"/>
      <c r="Q87" s="934"/>
      <c r="R87" s="935"/>
      <c r="S87" s="935"/>
      <c r="T87" s="935"/>
      <c r="U87" s="935"/>
      <c r="V87" s="935"/>
      <c r="W87" s="935"/>
      <c r="X87" s="935"/>
      <c r="Y87" s="935"/>
      <c r="Z87" s="935"/>
      <c r="AA87" s="935"/>
      <c r="AB87" s="935"/>
      <c r="AC87" s="935"/>
      <c r="AD87" s="935"/>
      <c r="AE87" s="935"/>
      <c r="AF87" s="935"/>
      <c r="AG87" s="935"/>
      <c r="AH87" s="935"/>
      <c r="AI87" s="935"/>
      <c r="AJ87" s="935"/>
      <c r="AK87" s="935"/>
      <c r="AL87" s="935"/>
      <c r="AM87" s="935"/>
      <c r="AN87" s="935"/>
      <c r="AO87" s="935"/>
      <c r="AP87" s="935"/>
      <c r="AQ87" s="935"/>
      <c r="AR87" s="935"/>
      <c r="AS87" s="935"/>
      <c r="AT87" s="935"/>
      <c r="AU87" s="935"/>
      <c r="AV87" s="935"/>
      <c r="AW87" s="935"/>
      <c r="AX87" s="935"/>
      <c r="AY87" s="935"/>
      <c r="AZ87" s="936"/>
      <c r="BA87" s="936"/>
      <c r="BB87" s="936"/>
      <c r="BC87" s="936"/>
      <c r="BD87" s="937"/>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393</v>
      </c>
      <c r="B88" s="836" t="s">
        <v>429</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f>AF68+AF69+AF70+AF71+AF72+AF73</f>
        <v>2264</v>
      </c>
      <c r="AG88" s="888"/>
      <c r="AH88" s="888"/>
      <c r="AI88" s="888"/>
      <c r="AJ88" s="888"/>
      <c r="AK88" s="885"/>
      <c r="AL88" s="885"/>
      <c r="AM88" s="885"/>
      <c r="AN88" s="885"/>
      <c r="AO88" s="885"/>
      <c r="AP88" s="888">
        <f>AP68</f>
        <v>3122</v>
      </c>
      <c r="AQ88" s="888"/>
      <c r="AR88" s="888"/>
      <c r="AS88" s="888"/>
      <c r="AT88" s="888"/>
      <c r="AU88" s="888">
        <f>AU68</f>
        <v>322</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36" t="s">
        <v>430</v>
      </c>
      <c r="BS102" s="837"/>
      <c r="BT102" s="837"/>
      <c r="BU102" s="837"/>
      <c r="BV102" s="837"/>
      <c r="BW102" s="837"/>
      <c r="BX102" s="837"/>
      <c r="BY102" s="837"/>
      <c r="BZ102" s="837"/>
      <c r="CA102" s="837"/>
      <c r="CB102" s="837"/>
      <c r="CC102" s="837"/>
      <c r="CD102" s="837"/>
      <c r="CE102" s="837"/>
      <c r="CF102" s="837"/>
      <c r="CG102" s="838"/>
      <c r="CH102" s="938"/>
      <c r="CI102" s="939"/>
      <c r="CJ102" s="939"/>
      <c r="CK102" s="939"/>
      <c r="CL102" s="940"/>
      <c r="CM102" s="938"/>
      <c r="CN102" s="939"/>
      <c r="CO102" s="939"/>
      <c r="CP102" s="939"/>
      <c r="CQ102" s="940"/>
      <c r="CR102" s="941">
        <f>CR7+CR8+CR9</f>
        <v>37</v>
      </c>
      <c r="CS102" s="896"/>
      <c r="CT102" s="896"/>
      <c r="CU102" s="896"/>
      <c r="CV102" s="942"/>
      <c r="CW102" s="941">
        <f>CW7</f>
        <v>0</v>
      </c>
      <c r="CX102" s="896"/>
      <c r="CY102" s="896"/>
      <c r="CZ102" s="896"/>
      <c r="DA102" s="942"/>
      <c r="DB102" s="941">
        <f>DB7</f>
        <v>118</v>
      </c>
      <c r="DC102" s="896"/>
      <c r="DD102" s="896"/>
      <c r="DE102" s="896"/>
      <c r="DF102" s="942"/>
      <c r="DG102" s="941" t="s">
        <v>597</v>
      </c>
      <c r="DH102" s="896"/>
      <c r="DI102" s="896"/>
      <c r="DJ102" s="896"/>
      <c r="DK102" s="942"/>
      <c r="DL102" s="941" t="s">
        <v>597</v>
      </c>
      <c r="DM102" s="896"/>
      <c r="DN102" s="896"/>
      <c r="DO102" s="896"/>
      <c r="DP102" s="942"/>
      <c r="DQ102" s="941" t="s">
        <v>597</v>
      </c>
      <c r="DR102" s="896"/>
      <c r="DS102" s="896"/>
      <c r="DT102" s="896"/>
      <c r="DU102" s="942"/>
      <c r="DV102" s="965" t="s">
        <v>597</v>
      </c>
      <c r="DW102" s="966"/>
      <c r="DX102" s="966"/>
      <c r="DY102" s="966"/>
      <c r="DZ102" s="967"/>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8" t="s">
        <v>431</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9" t="s">
        <v>432</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70" t="s">
        <v>435</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436</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47" customFormat="1" ht="26.25" customHeight="1" x14ac:dyDescent="0.15">
      <c r="A109" s="963" t="s">
        <v>437</v>
      </c>
      <c r="B109" s="944"/>
      <c r="C109" s="944"/>
      <c r="D109" s="944"/>
      <c r="E109" s="944"/>
      <c r="F109" s="944"/>
      <c r="G109" s="944"/>
      <c r="H109" s="944"/>
      <c r="I109" s="944"/>
      <c r="J109" s="944"/>
      <c r="K109" s="944"/>
      <c r="L109" s="944"/>
      <c r="M109" s="944"/>
      <c r="N109" s="944"/>
      <c r="O109" s="944"/>
      <c r="P109" s="944"/>
      <c r="Q109" s="944"/>
      <c r="R109" s="944"/>
      <c r="S109" s="944"/>
      <c r="T109" s="944"/>
      <c r="U109" s="944"/>
      <c r="V109" s="944"/>
      <c r="W109" s="944"/>
      <c r="X109" s="944"/>
      <c r="Y109" s="944"/>
      <c r="Z109" s="945"/>
      <c r="AA109" s="943" t="s">
        <v>438</v>
      </c>
      <c r="AB109" s="944"/>
      <c r="AC109" s="944"/>
      <c r="AD109" s="944"/>
      <c r="AE109" s="945"/>
      <c r="AF109" s="943" t="s">
        <v>308</v>
      </c>
      <c r="AG109" s="944"/>
      <c r="AH109" s="944"/>
      <c r="AI109" s="944"/>
      <c r="AJ109" s="945"/>
      <c r="AK109" s="943" t="s">
        <v>307</v>
      </c>
      <c r="AL109" s="944"/>
      <c r="AM109" s="944"/>
      <c r="AN109" s="944"/>
      <c r="AO109" s="945"/>
      <c r="AP109" s="943" t="s">
        <v>439</v>
      </c>
      <c r="AQ109" s="944"/>
      <c r="AR109" s="944"/>
      <c r="AS109" s="944"/>
      <c r="AT109" s="946"/>
      <c r="AU109" s="963" t="s">
        <v>437</v>
      </c>
      <c r="AV109" s="944"/>
      <c r="AW109" s="944"/>
      <c r="AX109" s="944"/>
      <c r="AY109" s="944"/>
      <c r="AZ109" s="944"/>
      <c r="BA109" s="944"/>
      <c r="BB109" s="944"/>
      <c r="BC109" s="944"/>
      <c r="BD109" s="944"/>
      <c r="BE109" s="944"/>
      <c r="BF109" s="944"/>
      <c r="BG109" s="944"/>
      <c r="BH109" s="944"/>
      <c r="BI109" s="944"/>
      <c r="BJ109" s="944"/>
      <c r="BK109" s="944"/>
      <c r="BL109" s="944"/>
      <c r="BM109" s="944"/>
      <c r="BN109" s="944"/>
      <c r="BO109" s="944"/>
      <c r="BP109" s="945"/>
      <c r="BQ109" s="943" t="s">
        <v>438</v>
      </c>
      <c r="BR109" s="944"/>
      <c r="BS109" s="944"/>
      <c r="BT109" s="944"/>
      <c r="BU109" s="945"/>
      <c r="BV109" s="943" t="s">
        <v>308</v>
      </c>
      <c r="BW109" s="944"/>
      <c r="BX109" s="944"/>
      <c r="BY109" s="944"/>
      <c r="BZ109" s="945"/>
      <c r="CA109" s="943" t="s">
        <v>307</v>
      </c>
      <c r="CB109" s="944"/>
      <c r="CC109" s="944"/>
      <c r="CD109" s="944"/>
      <c r="CE109" s="945"/>
      <c r="CF109" s="964" t="s">
        <v>439</v>
      </c>
      <c r="CG109" s="964"/>
      <c r="CH109" s="964"/>
      <c r="CI109" s="964"/>
      <c r="CJ109" s="964"/>
      <c r="CK109" s="943" t="s">
        <v>440</v>
      </c>
      <c r="CL109" s="944"/>
      <c r="CM109" s="944"/>
      <c r="CN109" s="944"/>
      <c r="CO109" s="944"/>
      <c r="CP109" s="944"/>
      <c r="CQ109" s="944"/>
      <c r="CR109" s="944"/>
      <c r="CS109" s="944"/>
      <c r="CT109" s="944"/>
      <c r="CU109" s="944"/>
      <c r="CV109" s="944"/>
      <c r="CW109" s="944"/>
      <c r="CX109" s="944"/>
      <c r="CY109" s="944"/>
      <c r="CZ109" s="944"/>
      <c r="DA109" s="944"/>
      <c r="DB109" s="944"/>
      <c r="DC109" s="944"/>
      <c r="DD109" s="944"/>
      <c r="DE109" s="944"/>
      <c r="DF109" s="945"/>
      <c r="DG109" s="943" t="s">
        <v>438</v>
      </c>
      <c r="DH109" s="944"/>
      <c r="DI109" s="944"/>
      <c r="DJ109" s="944"/>
      <c r="DK109" s="945"/>
      <c r="DL109" s="943" t="s">
        <v>308</v>
      </c>
      <c r="DM109" s="944"/>
      <c r="DN109" s="944"/>
      <c r="DO109" s="944"/>
      <c r="DP109" s="945"/>
      <c r="DQ109" s="943" t="s">
        <v>307</v>
      </c>
      <c r="DR109" s="944"/>
      <c r="DS109" s="944"/>
      <c r="DT109" s="944"/>
      <c r="DU109" s="945"/>
      <c r="DV109" s="943" t="s">
        <v>439</v>
      </c>
      <c r="DW109" s="944"/>
      <c r="DX109" s="944"/>
      <c r="DY109" s="944"/>
      <c r="DZ109" s="946"/>
    </row>
    <row r="110" spans="1:131" s="247" customFormat="1" ht="26.25" customHeight="1" x14ac:dyDescent="0.15">
      <c r="A110" s="947" t="s">
        <v>441</v>
      </c>
      <c r="B110" s="948"/>
      <c r="C110" s="948"/>
      <c r="D110" s="948"/>
      <c r="E110" s="948"/>
      <c r="F110" s="948"/>
      <c r="G110" s="948"/>
      <c r="H110" s="948"/>
      <c r="I110" s="948"/>
      <c r="J110" s="948"/>
      <c r="K110" s="948"/>
      <c r="L110" s="948"/>
      <c r="M110" s="948"/>
      <c r="N110" s="948"/>
      <c r="O110" s="948"/>
      <c r="P110" s="948"/>
      <c r="Q110" s="948"/>
      <c r="R110" s="948"/>
      <c r="S110" s="948"/>
      <c r="T110" s="948"/>
      <c r="U110" s="948"/>
      <c r="V110" s="948"/>
      <c r="W110" s="948"/>
      <c r="X110" s="948"/>
      <c r="Y110" s="948"/>
      <c r="Z110" s="949"/>
      <c r="AA110" s="950">
        <v>1296009</v>
      </c>
      <c r="AB110" s="951"/>
      <c r="AC110" s="951"/>
      <c r="AD110" s="951"/>
      <c r="AE110" s="952"/>
      <c r="AF110" s="953">
        <v>1259165</v>
      </c>
      <c r="AG110" s="951"/>
      <c r="AH110" s="951"/>
      <c r="AI110" s="951"/>
      <c r="AJ110" s="952"/>
      <c r="AK110" s="953">
        <v>1072483</v>
      </c>
      <c r="AL110" s="951"/>
      <c r="AM110" s="951"/>
      <c r="AN110" s="951"/>
      <c r="AO110" s="952"/>
      <c r="AP110" s="954">
        <v>22.9</v>
      </c>
      <c r="AQ110" s="955"/>
      <c r="AR110" s="955"/>
      <c r="AS110" s="955"/>
      <c r="AT110" s="956"/>
      <c r="AU110" s="957" t="s">
        <v>75</v>
      </c>
      <c r="AV110" s="958"/>
      <c r="AW110" s="958"/>
      <c r="AX110" s="958"/>
      <c r="AY110" s="958"/>
      <c r="AZ110" s="999" t="s">
        <v>442</v>
      </c>
      <c r="BA110" s="948"/>
      <c r="BB110" s="948"/>
      <c r="BC110" s="948"/>
      <c r="BD110" s="948"/>
      <c r="BE110" s="948"/>
      <c r="BF110" s="948"/>
      <c r="BG110" s="948"/>
      <c r="BH110" s="948"/>
      <c r="BI110" s="948"/>
      <c r="BJ110" s="948"/>
      <c r="BK110" s="948"/>
      <c r="BL110" s="948"/>
      <c r="BM110" s="948"/>
      <c r="BN110" s="948"/>
      <c r="BO110" s="948"/>
      <c r="BP110" s="949"/>
      <c r="BQ110" s="985">
        <v>12263761</v>
      </c>
      <c r="BR110" s="986"/>
      <c r="BS110" s="986"/>
      <c r="BT110" s="986"/>
      <c r="BU110" s="986"/>
      <c r="BV110" s="986">
        <v>13025807</v>
      </c>
      <c r="BW110" s="986"/>
      <c r="BX110" s="986"/>
      <c r="BY110" s="986"/>
      <c r="BZ110" s="986"/>
      <c r="CA110" s="986">
        <v>12638318</v>
      </c>
      <c r="CB110" s="986"/>
      <c r="CC110" s="986"/>
      <c r="CD110" s="986"/>
      <c r="CE110" s="986"/>
      <c r="CF110" s="1000">
        <v>269.8</v>
      </c>
      <c r="CG110" s="1001"/>
      <c r="CH110" s="1001"/>
      <c r="CI110" s="1001"/>
      <c r="CJ110" s="1001"/>
      <c r="CK110" s="1002" t="s">
        <v>443</v>
      </c>
      <c r="CL110" s="1003"/>
      <c r="CM110" s="982" t="s">
        <v>444</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985" t="s">
        <v>422</v>
      </c>
      <c r="DH110" s="986"/>
      <c r="DI110" s="986"/>
      <c r="DJ110" s="986"/>
      <c r="DK110" s="986"/>
      <c r="DL110" s="986" t="s">
        <v>422</v>
      </c>
      <c r="DM110" s="986"/>
      <c r="DN110" s="986"/>
      <c r="DO110" s="986"/>
      <c r="DP110" s="986"/>
      <c r="DQ110" s="986" t="s">
        <v>130</v>
      </c>
      <c r="DR110" s="986"/>
      <c r="DS110" s="986"/>
      <c r="DT110" s="986"/>
      <c r="DU110" s="986"/>
      <c r="DV110" s="987" t="s">
        <v>422</v>
      </c>
      <c r="DW110" s="987"/>
      <c r="DX110" s="987"/>
      <c r="DY110" s="987"/>
      <c r="DZ110" s="988"/>
    </row>
    <row r="111" spans="1:131" s="247" customFormat="1" ht="26.25" customHeight="1" x14ac:dyDescent="0.15">
      <c r="A111" s="989" t="s">
        <v>445</v>
      </c>
      <c r="B111" s="990"/>
      <c r="C111" s="990"/>
      <c r="D111" s="990"/>
      <c r="E111" s="990"/>
      <c r="F111" s="990"/>
      <c r="G111" s="990"/>
      <c r="H111" s="990"/>
      <c r="I111" s="990"/>
      <c r="J111" s="990"/>
      <c r="K111" s="990"/>
      <c r="L111" s="990"/>
      <c r="M111" s="990"/>
      <c r="N111" s="990"/>
      <c r="O111" s="990"/>
      <c r="P111" s="990"/>
      <c r="Q111" s="990"/>
      <c r="R111" s="990"/>
      <c r="S111" s="990"/>
      <c r="T111" s="990"/>
      <c r="U111" s="990"/>
      <c r="V111" s="990"/>
      <c r="W111" s="990"/>
      <c r="X111" s="990"/>
      <c r="Y111" s="990"/>
      <c r="Z111" s="991"/>
      <c r="AA111" s="992" t="s">
        <v>422</v>
      </c>
      <c r="AB111" s="993"/>
      <c r="AC111" s="993"/>
      <c r="AD111" s="993"/>
      <c r="AE111" s="994"/>
      <c r="AF111" s="995" t="s">
        <v>413</v>
      </c>
      <c r="AG111" s="993"/>
      <c r="AH111" s="993"/>
      <c r="AI111" s="993"/>
      <c r="AJ111" s="994"/>
      <c r="AK111" s="995" t="s">
        <v>130</v>
      </c>
      <c r="AL111" s="993"/>
      <c r="AM111" s="993"/>
      <c r="AN111" s="993"/>
      <c r="AO111" s="994"/>
      <c r="AP111" s="996" t="s">
        <v>131</v>
      </c>
      <c r="AQ111" s="997"/>
      <c r="AR111" s="997"/>
      <c r="AS111" s="997"/>
      <c r="AT111" s="998"/>
      <c r="AU111" s="959"/>
      <c r="AV111" s="960"/>
      <c r="AW111" s="960"/>
      <c r="AX111" s="960"/>
      <c r="AY111" s="960"/>
      <c r="AZ111" s="1008" t="s">
        <v>446</v>
      </c>
      <c r="BA111" s="1009"/>
      <c r="BB111" s="1009"/>
      <c r="BC111" s="1009"/>
      <c r="BD111" s="1009"/>
      <c r="BE111" s="1009"/>
      <c r="BF111" s="1009"/>
      <c r="BG111" s="1009"/>
      <c r="BH111" s="1009"/>
      <c r="BI111" s="1009"/>
      <c r="BJ111" s="1009"/>
      <c r="BK111" s="1009"/>
      <c r="BL111" s="1009"/>
      <c r="BM111" s="1009"/>
      <c r="BN111" s="1009"/>
      <c r="BO111" s="1009"/>
      <c r="BP111" s="1010"/>
      <c r="BQ111" s="978">
        <v>7800</v>
      </c>
      <c r="BR111" s="979"/>
      <c r="BS111" s="979"/>
      <c r="BT111" s="979"/>
      <c r="BU111" s="979"/>
      <c r="BV111" s="979">
        <v>6600</v>
      </c>
      <c r="BW111" s="979"/>
      <c r="BX111" s="979"/>
      <c r="BY111" s="979"/>
      <c r="BZ111" s="979"/>
      <c r="CA111" s="979">
        <v>5400</v>
      </c>
      <c r="CB111" s="979"/>
      <c r="CC111" s="979"/>
      <c r="CD111" s="979"/>
      <c r="CE111" s="979"/>
      <c r="CF111" s="973">
        <v>0.1</v>
      </c>
      <c r="CG111" s="974"/>
      <c r="CH111" s="974"/>
      <c r="CI111" s="974"/>
      <c r="CJ111" s="974"/>
      <c r="CK111" s="1004"/>
      <c r="CL111" s="1005"/>
      <c r="CM111" s="975" t="s">
        <v>447</v>
      </c>
      <c r="CN111" s="976"/>
      <c r="CO111" s="976"/>
      <c r="CP111" s="976"/>
      <c r="CQ111" s="976"/>
      <c r="CR111" s="976"/>
      <c r="CS111" s="976"/>
      <c r="CT111" s="976"/>
      <c r="CU111" s="976"/>
      <c r="CV111" s="976"/>
      <c r="CW111" s="976"/>
      <c r="CX111" s="976"/>
      <c r="CY111" s="976"/>
      <c r="CZ111" s="976"/>
      <c r="DA111" s="976"/>
      <c r="DB111" s="976"/>
      <c r="DC111" s="976"/>
      <c r="DD111" s="976"/>
      <c r="DE111" s="976"/>
      <c r="DF111" s="977"/>
      <c r="DG111" s="978" t="s">
        <v>413</v>
      </c>
      <c r="DH111" s="979"/>
      <c r="DI111" s="979"/>
      <c r="DJ111" s="979"/>
      <c r="DK111" s="979"/>
      <c r="DL111" s="979" t="s">
        <v>422</v>
      </c>
      <c r="DM111" s="979"/>
      <c r="DN111" s="979"/>
      <c r="DO111" s="979"/>
      <c r="DP111" s="979"/>
      <c r="DQ111" s="979" t="s">
        <v>422</v>
      </c>
      <c r="DR111" s="979"/>
      <c r="DS111" s="979"/>
      <c r="DT111" s="979"/>
      <c r="DU111" s="979"/>
      <c r="DV111" s="980" t="s">
        <v>422</v>
      </c>
      <c r="DW111" s="980"/>
      <c r="DX111" s="980"/>
      <c r="DY111" s="980"/>
      <c r="DZ111" s="981"/>
    </row>
    <row r="112" spans="1:131" s="247" customFormat="1" ht="26.25" customHeight="1" x14ac:dyDescent="0.15">
      <c r="A112" s="1011" t="s">
        <v>448</v>
      </c>
      <c r="B112" s="1012"/>
      <c r="C112" s="1009" t="s">
        <v>449</v>
      </c>
      <c r="D112" s="1009"/>
      <c r="E112" s="1009"/>
      <c r="F112" s="1009"/>
      <c r="G112" s="1009"/>
      <c r="H112" s="1009"/>
      <c r="I112" s="1009"/>
      <c r="J112" s="1009"/>
      <c r="K112" s="1009"/>
      <c r="L112" s="1009"/>
      <c r="M112" s="1009"/>
      <c r="N112" s="1009"/>
      <c r="O112" s="1009"/>
      <c r="P112" s="1009"/>
      <c r="Q112" s="1009"/>
      <c r="R112" s="1009"/>
      <c r="S112" s="1009"/>
      <c r="T112" s="1009"/>
      <c r="U112" s="1009"/>
      <c r="V112" s="1009"/>
      <c r="W112" s="1009"/>
      <c r="X112" s="1009"/>
      <c r="Y112" s="1009"/>
      <c r="Z112" s="1010"/>
      <c r="AA112" s="1017" t="s">
        <v>413</v>
      </c>
      <c r="AB112" s="1018"/>
      <c r="AC112" s="1018"/>
      <c r="AD112" s="1018"/>
      <c r="AE112" s="1019"/>
      <c r="AF112" s="1020" t="s">
        <v>422</v>
      </c>
      <c r="AG112" s="1018"/>
      <c r="AH112" s="1018"/>
      <c r="AI112" s="1018"/>
      <c r="AJ112" s="1019"/>
      <c r="AK112" s="1020" t="s">
        <v>413</v>
      </c>
      <c r="AL112" s="1018"/>
      <c r="AM112" s="1018"/>
      <c r="AN112" s="1018"/>
      <c r="AO112" s="1019"/>
      <c r="AP112" s="1021" t="s">
        <v>413</v>
      </c>
      <c r="AQ112" s="1022"/>
      <c r="AR112" s="1022"/>
      <c r="AS112" s="1022"/>
      <c r="AT112" s="1023"/>
      <c r="AU112" s="959"/>
      <c r="AV112" s="960"/>
      <c r="AW112" s="960"/>
      <c r="AX112" s="960"/>
      <c r="AY112" s="960"/>
      <c r="AZ112" s="1008" t="s">
        <v>450</v>
      </c>
      <c r="BA112" s="1009"/>
      <c r="BB112" s="1009"/>
      <c r="BC112" s="1009"/>
      <c r="BD112" s="1009"/>
      <c r="BE112" s="1009"/>
      <c r="BF112" s="1009"/>
      <c r="BG112" s="1009"/>
      <c r="BH112" s="1009"/>
      <c r="BI112" s="1009"/>
      <c r="BJ112" s="1009"/>
      <c r="BK112" s="1009"/>
      <c r="BL112" s="1009"/>
      <c r="BM112" s="1009"/>
      <c r="BN112" s="1009"/>
      <c r="BO112" s="1009"/>
      <c r="BP112" s="1010"/>
      <c r="BQ112" s="978">
        <v>4673669</v>
      </c>
      <c r="BR112" s="979"/>
      <c r="BS112" s="979"/>
      <c r="BT112" s="979"/>
      <c r="BU112" s="979"/>
      <c r="BV112" s="979">
        <v>4507692</v>
      </c>
      <c r="BW112" s="979"/>
      <c r="BX112" s="979"/>
      <c r="BY112" s="979"/>
      <c r="BZ112" s="979"/>
      <c r="CA112" s="979">
        <v>4036065</v>
      </c>
      <c r="CB112" s="979"/>
      <c r="CC112" s="979"/>
      <c r="CD112" s="979"/>
      <c r="CE112" s="979"/>
      <c r="CF112" s="973">
        <v>86.2</v>
      </c>
      <c r="CG112" s="974"/>
      <c r="CH112" s="974"/>
      <c r="CI112" s="974"/>
      <c r="CJ112" s="974"/>
      <c r="CK112" s="1004"/>
      <c r="CL112" s="1005"/>
      <c r="CM112" s="975" t="s">
        <v>451</v>
      </c>
      <c r="CN112" s="976"/>
      <c r="CO112" s="976"/>
      <c r="CP112" s="976"/>
      <c r="CQ112" s="976"/>
      <c r="CR112" s="976"/>
      <c r="CS112" s="976"/>
      <c r="CT112" s="976"/>
      <c r="CU112" s="976"/>
      <c r="CV112" s="976"/>
      <c r="CW112" s="976"/>
      <c r="CX112" s="976"/>
      <c r="CY112" s="976"/>
      <c r="CZ112" s="976"/>
      <c r="DA112" s="976"/>
      <c r="DB112" s="976"/>
      <c r="DC112" s="976"/>
      <c r="DD112" s="976"/>
      <c r="DE112" s="976"/>
      <c r="DF112" s="977"/>
      <c r="DG112" s="978" t="s">
        <v>452</v>
      </c>
      <c r="DH112" s="979"/>
      <c r="DI112" s="979"/>
      <c r="DJ112" s="979"/>
      <c r="DK112" s="979"/>
      <c r="DL112" s="979" t="s">
        <v>131</v>
      </c>
      <c r="DM112" s="979"/>
      <c r="DN112" s="979"/>
      <c r="DO112" s="979"/>
      <c r="DP112" s="979"/>
      <c r="DQ112" s="979" t="s">
        <v>413</v>
      </c>
      <c r="DR112" s="979"/>
      <c r="DS112" s="979"/>
      <c r="DT112" s="979"/>
      <c r="DU112" s="979"/>
      <c r="DV112" s="980" t="s">
        <v>422</v>
      </c>
      <c r="DW112" s="980"/>
      <c r="DX112" s="980"/>
      <c r="DY112" s="980"/>
      <c r="DZ112" s="981"/>
    </row>
    <row r="113" spans="1:130" s="247" customFormat="1" ht="26.25" customHeight="1" x14ac:dyDescent="0.15">
      <c r="A113" s="1013"/>
      <c r="B113" s="1014"/>
      <c r="C113" s="1009" t="s">
        <v>453</v>
      </c>
      <c r="D113" s="1009"/>
      <c r="E113" s="1009"/>
      <c r="F113" s="1009"/>
      <c r="G113" s="1009"/>
      <c r="H113" s="1009"/>
      <c r="I113" s="1009"/>
      <c r="J113" s="1009"/>
      <c r="K113" s="1009"/>
      <c r="L113" s="1009"/>
      <c r="M113" s="1009"/>
      <c r="N113" s="1009"/>
      <c r="O113" s="1009"/>
      <c r="P113" s="1009"/>
      <c r="Q113" s="1009"/>
      <c r="R113" s="1009"/>
      <c r="S113" s="1009"/>
      <c r="T113" s="1009"/>
      <c r="U113" s="1009"/>
      <c r="V113" s="1009"/>
      <c r="W113" s="1009"/>
      <c r="X113" s="1009"/>
      <c r="Y113" s="1009"/>
      <c r="Z113" s="1010"/>
      <c r="AA113" s="992">
        <v>617038</v>
      </c>
      <c r="AB113" s="993"/>
      <c r="AC113" s="993"/>
      <c r="AD113" s="993"/>
      <c r="AE113" s="994"/>
      <c r="AF113" s="995">
        <v>586906</v>
      </c>
      <c r="AG113" s="993"/>
      <c r="AH113" s="993"/>
      <c r="AI113" s="993"/>
      <c r="AJ113" s="994"/>
      <c r="AK113" s="995">
        <v>562281</v>
      </c>
      <c r="AL113" s="993"/>
      <c r="AM113" s="993"/>
      <c r="AN113" s="993"/>
      <c r="AO113" s="994"/>
      <c r="AP113" s="996">
        <v>12</v>
      </c>
      <c r="AQ113" s="997"/>
      <c r="AR113" s="997"/>
      <c r="AS113" s="997"/>
      <c r="AT113" s="998"/>
      <c r="AU113" s="959"/>
      <c r="AV113" s="960"/>
      <c r="AW113" s="960"/>
      <c r="AX113" s="960"/>
      <c r="AY113" s="960"/>
      <c r="AZ113" s="1008" t="s">
        <v>454</v>
      </c>
      <c r="BA113" s="1009"/>
      <c r="BB113" s="1009"/>
      <c r="BC113" s="1009"/>
      <c r="BD113" s="1009"/>
      <c r="BE113" s="1009"/>
      <c r="BF113" s="1009"/>
      <c r="BG113" s="1009"/>
      <c r="BH113" s="1009"/>
      <c r="BI113" s="1009"/>
      <c r="BJ113" s="1009"/>
      <c r="BK113" s="1009"/>
      <c r="BL113" s="1009"/>
      <c r="BM113" s="1009"/>
      <c r="BN113" s="1009"/>
      <c r="BO113" s="1009"/>
      <c r="BP113" s="1010"/>
      <c r="BQ113" s="978">
        <v>270491</v>
      </c>
      <c r="BR113" s="979"/>
      <c r="BS113" s="979"/>
      <c r="BT113" s="979"/>
      <c r="BU113" s="979"/>
      <c r="BV113" s="979">
        <v>274158</v>
      </c>
      <c r="BW113" s="979"/>
      <c r="BX113" s="979"/>
      <c r="BY113" s="979"/>
      <c r="BZ113" s="979"/>
      <c r="CA113" s="979">
        <v>321572</v>
      </c>
      <c r="CB113" s="979"/>
      <c r="CC113" s="979"/>
      <c r="CD113" s="979"/>
      <c r="CE113" s="979"/>
      <c r="CF113" s="973">
        <v>6.9</v>
      </c>
      <c r="CG113" s="974"/>
      <c r="CH113" s="974"/>
      <c r="CI113" s="974"/>
      <c r="CJ113" s="974"/>
      <c r="CK113" s="1004"/>
      <c r="CL113" s="1005"/>
      <c r="CM113" s="975" t="s">
        <v>455</v>
      </c>
      <c r="CN113" s="976"/>
      <c r="CO113" s="976"/>
      <c r="CP113" s="976"/>
      <c r="CQ113" s="976"/>
      <c r="CR113" s="976"/>
      <c r="CS113" s="976"/>
      <c r="CT113" s="976"/>
      <c r="CU113" s="976"/>
      <c r="CV113" s="976"/>
      <c r="CW113" s="976"/>
      <c r="CX113" s="976"/>
      <c r="CY113" s="976"/>
      <c r="CZ113" s="976"/>
      <c r="DA113" s="976"/>
      <c r="DB113" s="976"/>
      <c r="DC113" s="976"/>
      <c r="DD113" s="976"/>
      <c r="DE113" s="976"/>
      <c r="DF113" s="977"/>
      <c r="DG113" s="1017" t="s">
        <v>131</v>
      </c>
      <c r="DH113" s="1018"/>
      <c r="DI113" s="1018"/>
      <c r="DJ113" s="1018"/>
      <c r="DK113" s="1019"/>
      <c r="DL113" s="1020" t="s">
        <v>413</v>
      </c>
      <c r="DM113" s="1018"/>
      <c r="DN113" s="1018"/>
      <c r="DO113" s="1018"/>
      <c r="DP113" s="1019"/>
      <c r="DQ113" s="1020" t="s">
        <v>413</v>
      </c>
      <c r="DR113" s="1018"/>
      <c r="DS113" s="1018"/>
      <c r="DT113" s="1018"/>
      <c r="DU113" s="1019"/>
      <c r="DV113" s="1021" t="s">
        <v>422</v>
      </c>
      <c r="DW113" s="1022"/>
      <c r="DX113" s="1022"/>
      <c r="DY113" s="1022"/>
      <c r="DZ113" s="1023"/>
    </row>
    <row r="114" spans="1:130" s="247" customFormat="1" ht="26.25" customHeight="1" x14ac:dyDescent="0.15">
      <c r="A114" s="1013"/>
      <c r="B114" s="1014"/>
      <c r="C114" s="1009" t="s">
        <v>456</v>
      </c>
      <c r="D114" s="1009"/>
      <c r="E114" s="1009"/>
      <c r="F114" s="1009"/>
      <c r="G114" s="1009"/>
      <c r="H114" s="1009"/>
      <c r="I114" s="1009"/>
      <c r="J114" s="1009"/>
      <c r="K114" s="1009"/>
      <c r="L114" s="1009"/>
      <c r="M114" s="1009"/>
      <c r="N114" s="1009"/>
      <c r="O114" s="1009"/>
      <c r="P114" s="1009"/>
      <c r="Q114" s="1009"/>
      <c r="R114" s="1009"/>
      <c r="S114" s="1009"/>
      <c r="T114" s="1009"/>
      <c r="U114" s="1009"/>
      <c r="V114" s="1009"/>
      <c r="W114" s="1009"/>
      <c r="X114" s="1009"/>
      <c r="Y114" s="1009"/>
      <c r="Z114" s="1010"/>
      <c r="AA114" s="1017">
        <v>34382</v>
      </c>
      <c r="AB114" s="1018"/>
      <c r="AC114" s="1018"/>
      <c r="AD114" s="1018"/>
      <c r="AE114" s="1019"/>
      <c r="AF114" s="1020">
        <v>19575</v>
      </c>
      <c r="AG114" s="1018"/>
      <c r="AH114" s="1018"/>
      <c r="AI114" s="1018"/>
      <c r="AJ114" s="1019"/>
      <c r="AK114" s="1020">
        <v>26542</v>
      </c>
      <c r="AL114" s="1018"/>
      <c r="AM114" s="1018"/>
      <c r="AN114" s="1018"/>
      <c r="AO114" s="1019"/>
      <c r="AP114" s="1021">
        <v>0.6</v>
      </c>
      <c r="AQ114" s="1022"/>
      <c r="AR114" s="1022"/>
      <c r="AS114" s="1022"/>
      <c r="AT114" s="1023"/>
      <c r="AU114" s="959"/>
      <c r="AV114" s="960"/>
      <c r="AW114" s="960"/>
      <c r="AX114" s="960"/>
      <c r="AY114" s="960"/>
      <c r="AZ114" s="1008" t="s">
        <v>457</v>
      </c>
      <c r="BA114" s="1009"/>
      <c r="BB114" s="1009"/>
      <c r="BC114" s="1009"/>
      <c r="BD114" s="1009"/>
      <c r="BE114" s="1009"/>
      <c r="BF114" s="1009"/>
      <c r="BG114" s="1009"/>
      <c r="BH114" s="1009"/>
      <c r="BI114" s="1009"/>
      <c r="BJ114" s="1009"/>
      <c r="BK114" s="1009"/>
      <c r="BL114" s="1009"/>
      <c r="BM114" s="1009"/>
      <c r="BN114" s="1009"/>
      <c r="BO114" s="1009"/>
      <c r="BP114" s="1010"/>
      <c r="BQ114" s="978">
        <v>1048279</v>
      </c>
      <c r="BR114" s="979"/>
      <c r="BS114" s="979"/>
      <c r="BT114" s="979"/>
      <c r="BU114" s="979"/>
      <c r="BV114" s="979">
        <v>999907</v>
      </c>
      <c r="BW114" s="979"/>
      <c r="BX114" s="979"/>
      <c r="BY114" s="979"/>
      <c r="BZ114" s="979"/>
      <c r="CA114" s="979">
        <v>932591</v>
      </c>
      <c r="CB114" s="979"/>
      <c r="CC114" s="979"/>
      <c r="CD114" s="979"/>
      <c r="CE114" s="979"/>
      <c r="CF114" s="973">
        <v>19.899999999999999</v>
      </c>
      <c r="CG114" s="974"/>
      <c r="CH114" s="974"/>
      <c r="CI114" s="974"/>
      <c r="CJ114" s="974"/>
      <c r="CK114" s="1004"/>
      <c r="CL114" s="1005"/>
      <c r="CM114" s="975" t="s">
        <v>458</v>
      </c>
      <c r="CN114" s="976"/>
      <c r="CO114" s="976"/>
      <c r="CP114" s="976"/>
      <c r="CQ114" s="976"/>
      <c r="CR114" s="976"/>
      <c r="CS114" s="976"/>
      <c r="CT114" s="976"/>
      <c r="CU114" s="976"/>
      <c r="CV114" s="976"/>
      <c r="CW114" s="976"/>
      <c r="CX114" s="976"/>
      <c r="CY114" s="976"/>
      <c r="CZ114" s="976"/>
      <c r="DA114" s="976"/>
      <c r="DB114" s="976"/>
      <c r="DC114" s="976"/>
      <c r="DD114" s="976"/>
      <c r="DE114" s="976"/>
      <c r="DF114" s="977"/>
      <c r="DG114" s="1017" t="s">
        <v>413</v>
      </c>
      <c r="DH114" s="1018"/>
      <c r="DI114" s="1018"/>
      <c r="DJ114" s="1018"/>
      <c r="DK114" s="1019"/>
      <c r="DL114" s="1020" t="s">
        <v>413</v>
      </c>
      <c r="DM114" s="1018"/>
      <c r="DN114" s="1018"/>
      <c r="DO114" s="1018"/>
      <c r="DP114" s="1019"/>
      <c r="DQ114" s="1020" t="s">
        <v>413</v>
      </c>
      <c r="DR114" s="1018"/>
      <c r="DS114" s="1018"/>
      <c r="DT114" s="1018"/>
      <c r="DU114" s="1019"/>
      <c r="DV114" s="1021" t="s">
        <v>413</v>
      </c>
      <c r="DW114" s="1022"/>
      <c r="DX114" s="1022"/>
      <c r="DY114" s="1022"/>
      <c r="DZ114" s="1023"/>
    </row>
    <row r="115" spans="1:130" s="247" customFormat="1" ht="26.25" customHeight="1" x14ac:dyDescent="0.15">
      <c r="A115" s="1013"/>
      <c r="B115" s="1014"/>
      <c r="C115" s="1009" t="s">
        <v>459</v>
      </c>
      <c r="D115" s="1009"/>
      <c r="E115" s="1009"/>
      <c r="F115" s="1009"/>
      <c r="G115" s="1009"/>
      <c r="H115" s="1009"/>
      <c r="I115" s="1009"/>
      <c r="J115" s="1009"/>
      <c r="K115" s="1009"/>
      <c r="L115" s="1009"/>
      <c r="M115" s="1009"/>
      <c r="N115" s="1009"/>
      <c r="O115" s="1009"/>
      <c r="P115" s="1009"/>
      <c r="Q115" s="1009"/>
      <c r="R115" s="1009"/>
      <c r="S115" s="1009"/>
      <c r="T115" s="1009"/>
      <c r="U115" s="1009"/>
      <c r="V115" s="1009"/>
      <c r="W115" s="1009"/>
      <c r="X115" s="1009"/>
      <c r="Y115" s="1009"/>
      <c r="Z115" s="1010"/>
      <c r="AA115" s="992">
        <v>1200</v>
      </c>
      <c r="AB115" s="993"/>
      <c r="AC115" s="993"/>
      <c r="AD115" s="993"/>
      <c r="AE115" s="994"/>
      <c r="AF115" s="995">
        <v>1200</v>
      </c>
      <c r="AG115" s="993"/>
      <c r="AH115" s="993"/>
      <c r="AI115" s="993"/>
      <c r="AJ115" s="994"/>
      <c r="AK115" s="995">
        <v>1808</v>
      </c>
      <c r="AL115" s="993"/>
      <c r="AM115" s="993"/>
      <c r="AN115" s="993"/>
      <c r="AO115" s="994"/>
      <c r="AP115" s="996">
        <v>0</v>
      </c>
      <c r="AQ115" s="997"/>
      <c r="AR115" s="997"/>
      <c r="AS115" s="997"/>
      <c r="AT115" s="998"/>
      <c r="AU115" s="959"/>
      <c r="AV115" s="960"/>
      <c r="AW115" s="960"/>
      <c r="AX115" s="960"/>
      <c r="AY115" s="960"/>
      <c r="AZ115" s="1008" t="s">
        <v>460</v>
      </c>
      <c r="BA115" s="1009"/>
      <c r="BB115" s="1009"/>
      <c r="BC115" s="1009"/>
      <c r="BD115" s="1009"/>
      <c r="BE115" s="1009"/>
      <c r="BF115" s="1009"/>
      <c r="BG115" s="1009"/>
      <c r="BH115" s="1009"/>
      <c r="BI115" s="1009"/>
      <c r="BJ115" s="1009"/>
      <c r="BK115" s="1009"/>
      <c r="BL115" s="1009"/>
      <c r="BM115" s="1009"/>
      <c r="BN115" s="1009"/>
      <c r="BO115" s="1009"/>
      <c r="BP115" s="1010"/>
      <c r="BQ115" s="978" t="s">
        <v>413</v>
      </c>
      <c r="BR115" s="979"/>
      <c r="BS115" s="979"/>
      <c r="BT115" s="979"/>
      <c r="BU115" s="979"/>
      <c r="BV115" s="979" t="s">
        <v>413</v>
      </c>
      <c r="BW115" s="979"/>
      <c r="BX115" s="979"/>
      <c r="BY115" s="979"/>
      <c r="BZ115" s="979"/>
      <c r="CA115" s="979" t="s">
        <v>413</v>
      </c>
      <c r="CB115" s="979"/>
      <c r="CC115" s="979"/>
      <c r="CD115" s="979"/>
      <c r="CE115" s="979"/>
      <c r="CF115" s="973" t="s">
        <v>413</v>
      </c>
      <c r="CG115" s="974"/>
      <c r="CH115" s="974"/>
      <c r="CI115" s="974"/>
      <c r="CJ115" s="974"/>
      <c r="CK115" s="1004"/>
      <c r="CL115" s="1005"/>
      <c r="CM115" s="1008" t="s">
        <v>461</v>
      </c>
      <c r="CN115" s="1029"/>
      <c r="CO115" s="1029"/>
      <c r="CP115" s="1029"/>
      <c r="CQ115" s="1029"/>
      <c r="CR115" s="1029"/>
      <c r="CS115" s="1029"/>
      <c r="CT115" s="1029"/>
      <c r="CU115" s="1029"/>
      <c r="CV115" s="1029"/>
      <c r="CW115" s="1029"/>
      <c r="CX115" s="1029"/>
      <c r="CY115" s="1029"/>
      <c r="CZ115" s="1029"/>
      <c r="DA115" s="1029"/>
      <c r="DB115" s="1029"/>
      <c r="DC115" s="1029"/>
      <c r="DD115" s="1029"/>
      <c r="DE115" s="1029"/>
      <c r="DF115" s="1010"/>
      <c r="DG115" s="1017" t="s">
        <v>413</v>
      </c>
      <c r="DH115" s="1018"/>
      <c r="DI115" s="1018"/>
      <c r="DJ115" s="1018"/>
      <c r="DK115" s="1019"/>
      <c r="DL115" s="1020" t="s">
        <v>422</v>
      </c>
      <c r="DM115" s="1018"/>
      <c r="DN115" s="1018"/>
      <c r="DO115" s="1018"/>
      <c r="DP115" s="1019"/>
      <c r="DQ115" s="1020" t="s">
        <v>413</v>
      </c>
      <c r="DR115" s="1018"/>
      <c r="DS115" s="1018"/>
      <c r="DT115" s="1018"/>
      <c r="DU115" s="1019"/>
      <c r="DV115" s="1021" t="s">
        <v>413</v>
      </c>
      <c r="DW115" s="1022"/>
      <c r="DX115" s="1022"/>
      <c r="DY115" s="1022"/>
      <c r="DZ115" s="1023"/>
    </row>
    <row r="116" spans="1:130" s="247" customFormat="1" ht="26.25" customHeight="1" x14ac:dyDescent="0.15">
      <c r="A116" s="1015"/>
      <c r="B116" s="1016"/>
      <c r="C116" s="1024" t="s">
        <v>462</v>
      </c>
      <c r="D116" s="1024"/>
      <c r="E116" s="1024"/>
      <c r="F116" s="1024"/>
      <c r="G116" s="1024"/>
      <c r="H116" s="1024"/>
      <c r="I116" s="1024"/>
      <c r="J116" s="1024"/>
      <c r="K116" s="1024"/>
      <c r="L116" s="1024"/>
      <c r="M116" s="1024"/>
      <c r="N116" s="1024"/>
      <c r="O116" s="1024"/>
      <c r="P116" s="1024"/>
      <c r="Q116" s="1024"/>
      <c r="R116" s="1024"/>
      <c r="S116" s="1024"/>
      <c r="T116" s="1024"/>
      <c r="U116" s="1024"/>
      <c r="V116" s="1024"/>
      <c r="W116" s="1024"/>
      <c r="X116" s="1024"/>
      <c r="Y116" s="1024"/>
      <c r="Z116" s="1025"/>
      <c r="AA116" s="1017" t="s">
        <v>413</v>
      </c>
      <c r="AB116" s="1018"/>
      <c r="AC116" s="1018"/>
      <c r="AD116" s="1018"/>
      <c r="AE116" s="1019"/>
      <c r="AF116" s="1020" t="s">
        <v>452</v>
      </c>
      <c r="AG116" s="1018"/>
      <c r="AH116" s="1018"/>
      <c r="AI116" s="1018"/>
      <c r="AJ116" s="1019"/>
      <c r="AK116" s="1020" t="s">
        <v>413</v>
      </c>
      <c r="AL116" s="1018"/>
      <c r="AM116" s="1018"/>
      <c r="AN116" s="1018"/>
      <c r="AO116" s="1019"/>
      <c r="AP116" s="1021" t="s">
        <v>131</v>
      </c>
      <c r="AQ116" s="1022"/>
      <c r="AR116" s="1022"/>
      <c r="AS116" s="1022"/>
      <c r="AT116" s="1023"/>
      <c r="AU116" s="959"/>
      <c r="AV116" s="960"/>
      <c r="AW116" s="960"/>
      <c r="AX116" s="960"/>
      <c r="AY116" s="960"/>
      <c r="AZ116" s="1026" t="s">
        <v>463</v>
      </c>
      <c r="BA116" s="1027"/>
      <c r="BB116" s="1027"/>
      <c r="BC116" s="1027"/>
      <c r="BD116" s="1027"/>
      <c r="BE116" s="1027"/>
      <c r="BF116" s="1027"/>
      <c r="BG116" s="1027"/>
      <c r="BH116" s="1027"/>
      <c r="BI116" s="1027"/>
      <c r="BJ116" s="1027"/>
      <c r="BK116" s="1027"/>
      <c r="BL116" s="1027"/>
      <c r="BM116" s="1027"/>
      <c r="BN116" s="1027"/>
      <c r="BO116" s="1027"/>
      <c r="BP116" s="1028"/>
      <c r="BQ116" s="978" t="s">
        <v>422</v>
      </c>
      <c r="BR116" s="979"/>
      <c r="BS116" s="979"/>
      <c r="BT116" s="979"/>
      <c r="BU116" s="979"/>
      <c r="BV116" s="979" t="s">
        <v>413</v>
      </c>
      <c r="BW116" s="979"/>
      <c r="BX116" s="979"/>
      <c r="BY116" s="979"/>
      <c r="BZ116" s="979"/>
      <c r="CA116" s="979" t="s">
        <v>452</v>
      </c>
      <c r="CB116" s="979"/>
      <c r="CC116" s="979"/>
      <c r="CD116" s="979"/>
      <c r="CE116" s="979"/>
      <c r="CF116" s="973" t="s">
        <v>422</v>
      </c>
      <c r="CG116" s="974"/>
      <c r="CH116" s="974"/>
      <c r="CI116" s="974"/>
      <c r="CJ116" s="974"/>
      <c r="CK116" s="1004"/>
      <c r="CL116" s="1005"/>
      <c r="CM116" s="975" t="s">
        <v>464</v>
      </c>
      <c r="CN116" s="976"/>
      <c r="CO116" s="976"/>
      <c r="CP116" s="976"/>
      <c r="CQ116" s="976"/>
      <c r="CR116" s="976"/>
      <c r="CS116" s="976"/>
      <c r="CT116" s="976"/>
      <c r="CU116" s="976"/>
      <c r="CV116" s="976"/>
      <c r="CW116" s="976"/>
      <c r="CX116" s="976"/>
      <c r="CY116" s="976"/>
      <c r="CZ116" s="976"/>
      <c r="DA116" s="976"/>
      <c r="DB116" s="976"/>
      <c r="DC116" s="976"/>
      <c r="DD116" s="976"/>
      <c r="DE116" s="976"/>
      <c r="DF116" s="977"/>
      <c r="DG116" s="1017" t="s">
        <v>422</v>
      </c>
      <c r="DH116" s="1018"/>
      <c r="DI116" s="1018"/>
      <c r="DJ116" s="1018"/>
      <c r="DK116" s="1019"/>
      <c r="DL116" s="1020" t="s">
        <v>452</v>
      </c>
      <c r="DM116" s="1018"/>
      <c r="DN116" s="1018"/>
      <c r="DO116" s="1018"/>
      <c r="DP116" s="1019"/>
      <c r="DQ116" s="1020" t="s">
        <v>422</v>
      </c>
      <c r="DR116" s="1018"/>
      <c r="DS116" s="1018"/>
      <c r="DT116" s="1018"/>
      <c r="DU116" s="1019"/>
      <c r="DV116" s="1021" t="s">
        <v>422</v>
      </c>
      <c r="DW116" s="1022"/>
      <c r="DX116" s="1022"/>
      <c r="DY116" s="1022"/>
      <c r="DZ116" s="1023"/>
    </row>
    <row r="117" spans="1:130" s="247" customFormat="1" ht="26.25" customHeight="1" x14ac:dyDescent="0.15">
      <c r="A117" s="963" t="s">
        <v>189</v>
      </c>
      <c r="B117" s="944"/>
      <c r="C117" s="944"/>
      <c r="D117" s="944"/>
      <c r="E117" s="944"/>
      <c r="F117" s="944"/>
      <c r="G117" s="944"/>
      <c r="H117" s="944"/>
      <c r="I117" s="944"/>
      <c r="J117" s="944"/>
      <c r="K117" s="944"/>
      <c r="L117" s="944"/>
      <c r="M117" s="944"/>
      <c r="N117" s="944"/>
      <c r="O117" s="944"/>
      <c r="P117" s="944"/>
      <c r="Q117" s="944"/>
      <c r="R117" s="944"/>
      <c r="S117" s="944"/>
      <c r="T117" s="944"/>
      <c r="U117" s="944"/>
      <c r="V117" s="944"/>
      <c r="W117" s="944"/>
      <c r="X117" s="944"/>
      <c r="Y117" s="1034" t="s">
        <v>465</v>
      </c>
      <c r="Z117" s="945"/>
      <c r="AA117" s="1035">
        <v>1948629</v>
      </c>
      <c r="AB117" s="1036"/>
      <c r="AC117" s="1036"/>
      <c r="AD117" s="1036"/>
      <c r="AE117" s="1037"/>
      <c r="AF117" s="1038">
        <v>1866846</v>
      </c>
      <c r="AG117" s="1036"/>
      <c r="AH117" s="1036"/>
      <c r="AI117" s="1036"/>
      <c r="AJ117" s="1037"/>
      <c r="AK117" s="1038">
        <v>1663114</v>
      </c>
      <c r="AL117" s="1036"/>
      <c r="AM117" s="1036"/>
      <c r="AN117" s="1036"/>
      <c r="AO117" s="1037"/>
      <c r="AP117" s="1039"/>
      <c r="AQ117" s="1040"/>
      <c r="AR117" s="1040"/>
      <c r="AS117" s="1040"/>
      <c r="AT117" s="1041"/>
      <c r="AU117" s="959"/>
      <c r="AV117" s="960"/>
      <c r="AW117" s="960"/>
      <c r="AX117" s="960"/>
      <c r="AY117" s="960"/>
      <c r="AZ117" s="1026" t="s">
        <v>466</v>
      </c>
      <c r="BA117" s="1027"/>
      <c r="BB117" s="1027"/>
      <c r="BC117" s="1027"/>
      <c r="BD117" s="1027"/>
      <c r="BE117" s="1027"/>
      <c r="BF117" s="1027"/>
      <c r="BG117" s="1027"/>
      <c r="BH117" s="1027"/>
      <c r="BI117" s="1027"/>
      <c r="BJ117" s="1027"/>
      <c r="BK117" s="1027"/>
      <c r="BL117" s="1027"/>
      <c r="BM117" s="1027"/>
      <c r="BN117" s="1027"/>
      <c r="BO117" s="1027"/>
      <c r="BP117" s="1028"/>
      <c r="BQ117" s="978" t="s">
        <v>130</v>
      </c>
      <c r="BR117" s="979"/>
      <c r="BS117" s="979"/>
      <c r="BT117" s="979"/>
      <c r="BU117" s="979"/>
      <c r="BV117" s="979" t="s">
        <v>130</v>
      </c>
      <c r="BW117" s="979"/>
      <c r="BX117" s="979"/>
      <c r="BY117" s="979"/>
      <c r="BZ117" s="979"/>
      <c r="CA117" s="979" t="s">
        <v>130</v>
      </c>
      <c r="CB117" s="979"/>
      <c r="CC117" s="979"/>
      <c r="CD117" s="979"/>
      <c r="CE117" s="979"/>
      <c r="CF117" s="973" t="s">
        <v>130</v>
      </c>
      <c r="CG117" s="974"/>
      <c r="CH117" s="974"/>
      <c r="CI117" s="974"/>
      <c r="CJ117" s="974"/>
      <c r="CK117" s="1004"/>
      <c r="CL117" s="1005"/>
      <c r="CM117" s="975" t="s">
        <v>467</v>
      </c>
      <c r="CN117" s="976"/>
      <c r="CO117" s="976"/>
      <c r="CP117" s="976"/>
      <c r="CQ117" s="976"/>
      <c r="CR117" s="976"/>
      <c r="CS117" s="976"/>
      <c r="CT117" s="976"/>
      <c r="CU117" s="976"/>
      <c r="CV117" s="976"/>
      <c r="CW117" s="976"/>
      <c r="CX117" s="976"/>
      <c r="CY117" s="976"/>
      <c r="CZ117" s="976"/>
      <c r="DA117" s="976"/>
      <c r="DB117" s="976"/>
      <c r="DC117" s="976"/>
      <c r="DD117" s="976"/>
      <c r="DE117" s="976"/>
      <c r="DF117" s="977"/>
      <c r="DG117" s="1017" t="s">
        <v>130</v>
      </c>
      <c r="DH117" s="1018"/>
      <c r="DI117" s="1018"/>
      <c r="DJ117" s="1018"/>
      <c r="DK117" s="1019"/>
      <c r="DL117" s="1020" t="s">
        <v>130</v>
      </c>
      <c r="DM117" s="1018"/>
      <c r="DN117" s="1018"/>
      <c r="DO117" s="1018"/>
      <c r="DP117" s="1019"/>
      <c r="DQ117" s="1020" t="s">
        <v>130</v>
      </c>
      <c r="DR117" s="1018"/>
      <c r="DS117" s="1018"/>
      <c r="DT117" s="1018"/>
      <c r="DU117" s="1019"/>
      <c r="DV117" s="1021" t="s">
        <v>130</v>
      </c>
      <c r="DW117" s="1022"/>
      <c r="DX117" s="1022"/>
      <c r="DY117" s="1022"/>
      <c r="DZ117" s="1023"/>
    </row>
    <row r="118" spans="1:130" s="247" customFormat="1" ht="26.25" customHeight="1" x14ac:dyDescent="0.15">
      <c r="A118" s="963" t="s">
        <v>440</v>
      </c>
      <c r="B118" s="944"/>
      <c r="C118" s="944"/>
      <c r="D118" s="944"/>
      <c r="E118" s="944"/>
      <c r="F118" s="944"/>
      <c r="G118" s="944"/>
      <c r="H118" s="944"/>
      <c r="I118" s="944"/>
      <c r="J118" s="944"/>
      <c r="K118" s="944"/>
      <c r="L118" s="944"/>
      <c r="M118" s="944"/>
      <c r="N118" s="944"/>
      <c r="O118" s="944"/>
      <c r="P118" s="944"/>
      <c r="Q118" s="944"/>
      <c r="R118" s="944"/>
      <c r="S118" s="944"/>
      <c r="T118" s="944"/>
      <c r="U118" s="944"/>
      <c r="V118" s="944"/>
      <c r="W118" s="944"/>
      <c r="X118" s="944"/>
      <c r="Y118" s="944"/>
      <c r="Z118" s="945"/>
      <c r="AA118" s="943" t="s">
        <v>438</v>
      </c>
      <c r="AB118" s="944"/>
      <c r="AC118" s="944"/>
      <c r="AD118" s="944"/>
      <c r="AE118" s="945"/>
      <c r="AF118" s="943" t="s">
        <v>308</v>
      </c>
      <c r="AG118" s="944"/>
      <c r="AH118" s="944"/>
      <c r="AI118" s="944"/>
      <c r="AJ118" s="945"/>
      <c r="AK118" s="943" t="s">
        <v>307</v>
      </c>
      <c r="AL118" s="944"/>
      <c r="AM118" s="944"/>
      <c r="AN118" s="944"/>
      <c r="AO118" s="945"/>
      <c r="AP118" s="1030" t="s">
        <v>439</v>
      </c>
      <c r="AQ118" s="1031"/>
      <c r="AR118" s="1031"/>
      <c r="AS118" s="1031"/>
      <c r="AT118" s="1032"/>
      <c r="AU118" s="959"/>
      <c r="AV118" s="960"/>
      <c r="AW118" s="960"/>
      <c r="AX118" s="960"/>
      <c r="AY118" s="960"/>
      <c r="AZ118" s="1033" t="s">
        <v>468</v>
      </c>
      <c r="BA118" s="1024"/>
      <c r="BB118" s="1024"/>
      <c r="BC118" s="1024"/>
      <c r="BD118" s="1024"/>
      <c r="BE118" s="1024"/>
      <c r="BF118" s="1024"/>
      <c r="BG118" s="1024"/>
      <c r="BH118" s="1024"/>
      <c r="BI118" s="1024"/>
      <c r="BJ118" s="1024"/>
      <c r="BK118" s="1024"/>
      <c r="BL118" s="1024"/>
      <c r="BM118" s="1024"/>
      <c r="BN118" s="1024"/>
      <c r="BO118" s="1024"/>
      <c r="BP118" s="1025"/>
      <c r="BQ118" s="1056" t="s">
        <v>130</v>
      </c>
      <c r="BR118" s="1057"/>
      <c r="BS118" s="1057"/>
      <c r="BT118" s="1057"/>
      <c r="BU118" s="1057"/>
      <c r="BV118" s="1057" t="s">
        <v>469</v>
      </c>
      <c r="BW118" s="1057"/>
      <c r="BX118" s="1057"/>
      <c r="BY118" s="1057"/>
      <c r="BZ118" s="1057"/>
      <c r="CA118" s="1057" t="s">
        <v>130</v>
      </c>
      <c r="CB118" s="1057"/>
      <c r="CC118" s="1057"/>
      <c r="CD118" s="1057"/>
      <c r="CE118" s="1057"/>
      <c r="CF118" s="973" t="s">
        <v>130</v>
      </c>
      <c r="CG118" s="974"/>
      <c r="CH118" s="974"/>
      <c r="CI118" s="974"/>
      <c r="CJ118" s="974"/>
      <c r="CK118" s="1004"/>
      <c r="CL118" s="1005"/>
      <c r="CM118" s="975" t="s">
        <v>470</v>
      </c>
      <c r="CN118" s="976"/>
      <c r="CO118" s="976"/>
      <c r="CP118" s="976"/>
      <c r="CQ118" s="976"/>
      <c r="CR118" s="976"/>
      <c r="CS118" s="976"/>
      <c r="CT118" s="976"/>
      <c r="CU118" s="976"/>
      <c r="CV118" s="976"/>
      <c r="CW118" s="976"/>
      <c r="CX118" s="976"/>
      <c r="CY118" s="976"/>
      <c r="CZ118" s="976"/>
      <c r="DA118" s="976"/>
      <c r="DB118" s="976"/>
      <c r="DC118" s="976"/>
      <c r="DD118" s="976"/>
      <c r="DE118" s="976"/>
      <c r="DF118" s="977"/>
      <c r="DG118" s="1017" t="s">
        <v>471</v>
      </c>
      <c r="DH118" s="1018"/>
      <c r="DI118" s="1018"/>
      <c r="DJ118" s="1018"/>
      <c r="DK118" s="1019"/>
      <c r="DL118" s="1020" t="s">
        <v>471</v>
      </c>
      <c r="DM118" s="1018"/>
      <c r="DN118" s="1018"/>
      <c r="DO118" s="1018"/>
      <c r="DP118" s="1019"/>
      <c r="DQ118" s="1020" t="s">
        <v>130</v>
      </c>
      <c r="DR118" s="1018"/>
      <c r="DS118" s="1018"/>
      <c r="DT118" s="1018"/>
      <c r="DU118" s="1019"/>
      <c r="DV118" s="1021" t="s">
        <v>469</v>
      </c>
      <c r="DW118" s="1022"/>
      <c r="DX118" s="1022"/>
      <c r="DY118" s="1022"/>
      <c r="DZ118" s="1023"/>
    </row>
    <row r="119" spans="1:130" s="247" customFormat="1" ht="26.25" customHeight="1" x14ac:dyDescent="0.15">
      <c r="A119" s="1117" t="s">
        <v>443</v>
      </c>
      <c r="B119" s="1003"/>
      <c r="C119" s="982" t="s">
        <v>444</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50" t="s">
        <v>130</v>
      </c>
      <c r="AB119" s="951"/>
      <c r="AC119" s="951"/>
      <c r="AD119" s="951"/>
      <c r="AE119" s="952"/>
      <c r="AF119" s="953" t="s">
        <v>130</v>
      </c>
      <c r="AG119" s="951"/>
      <c r="AH119" s="951"/>
      <c r="AI119" s="951"/>
      <c r="AJ119" s="952"/>
      <c r="AK119" s="953" t="s">
        <v>130</v>
      </c>
      <c r="AL119" s="951"/>
      <c r="AM119" s="951"/>
      <c r="AN119" s="951"/>
      <c r="AO119" s="952"/>
      <c r="AP119" s="954" t="s">
        <v>130</v>
      </c>
      <c r="AQ119" s="955"/>
      <c r="AR119" s="955"/>
      <c r="AS119" s="955"/>
      <c r="AT119" s="956"/>
      <c r="AU119" s="961"/>
      <c r="AV119" s="962"/>
      <c r="AW119" s="962"/>
      <c r="AX119" s="962"/>
      <c r="AY119" s="962"/>
      <c r="AZ119" s="278" t="s">
        <v>189</v>
      </c>
      <c r="BA119" s="278"/>
      <c r="BB119" s="278"/>
      <c r="BC119" s="278"/>
      <c r="BD119" s="278"/>
      <c r="BE119" s="278"/>
      <c r="BF119" s="278"/>
      <c r="BG119" s="278"/>
      <c r="BH119" s="278"/>
      <c r="BI119" s="278"/>
      <c r="BJ119" s="278"/>
      <c r="BK119" s="278"/>
      <c r="BL119" s="278"/>
      <c r="BM119" s="278"/>
      <c r="BN119" s="278"/>
      <c r="BO119" s="1034" t="s">
        <v>472</v>
      </c>
      <c r="BP119" s="1065"/>
      <c r="BQ119" s="1056">
        <v>18264000</v>
      </c>
      <c r="BR119" s="1057"/>
      <c r="BS119" s="1057"/>
      <c r="BT119" s="1057"/>
      <c r="BU119" s="1057"/>
      <c r="BV119" s="1057">
        <v>18814164</v>
      </c>
      <c r="BW119" s="1057"/>
      <c r="BX119" s="1057"/>
      <c r="BY119" s="1057"/>
      <c r="BZ119" s="1057"/>
      <c r="CA119" s="1057">
        <v>17933946</v>
      </c>
      <c r="CB119" s="1057"/>
      <c r="CC119" s="1057"/>
      <c r="CD119" s="1057"/>
      <c r="CE119" s="1057"/>
      <c r="CF119" s="1058"/>
      <c r="CG119" s="1059"/>
      <c r="CH119" s="1059"/>
      <c r="CI119" s="1059"/>
      <c r="CJ119" s="1060"/>
      <c r="CK119" s="1006"/>
      <c r="CL119" s="1007"/>
      <c r="CM119" s="1061" t="s">
        <v>473</v>
      </c>
      <c r="CN119" s="1062"/>
      <c r="CO119" s="1062"/>
      <c r="CP119" s="1062"/>
      <c r="CQ119" s="1062"/>
      <c r="CR119" s="1062"/>
      <c r="CS119" s="1062"/>
      <c r="CT119" s="1062"/>
      <c r="CU119" s="1062"/>
      <c r="CV119" s="1062"/>
      <c r="CW119" s="1062"/>
      <c r="CX119" s="1062"/>
      <c r="CY119" s="1062"/>
      <c r="CZ119" s="1062"/>
      <c r="DA119" s="1062"/>
      <c r="DB119" s="1062"/>
      <c r="DC119" s="1062"/>
      <c r="DD119" s="1062"/>
      <c r="DE119" s="1062"/>
      <c r="DF119" s="1063"/>
      <c r="DG119" s="1064">
        <v>7800</v>
      </c>
      <c r="DH119" s="1043"/>
      <c r="DI119" s="1043"/>
      <c r="DJ119" s="1043"/>
      <c r="DK119" s="1044"/>
      <c r="DL119" s="1042">
        <v>6600</v>
      </c>
      <c r="DM119" s="1043"/>
      <c r="DN119" s="1043"/>
      <c r="DO119" s="1043"/>
      <c r="DP119" s="1044"/>
      <c r="DQ119" s="1042">
        <v>5400</v>
      </c>
      <c r="DR119" s="1043"/>
      <c r="DS119" s="1043"/>
      <c r="DT119" s="1043"/>
      <c r="DU119" s="1044"/>
      <c r="DV119" s="1045">
        <v>0.1</v>
      </c>
      <c r="DW119" s="1046"/>
      <c r="DX119" s="1046"/>
      <c r="DY119" s="1046"/>
      <c r="DZ119" s="1047"/>
    </row>
    <row r="120" spans="1:130" s="247" customFormat="1" ht="26.25" customHeight="1" x14ac:dyDescent="0.15">
      <c r="A120" s="1118"/>
      <c r="B120" s="1005"/>
      <c r="C120" s="975" t="s">
        <v>447</v>
      </c>
      <c r="D120" s="976"/>
      <c r="E120" s="976"/>
      <c r="F120" s="976"/>
      <c r="G120" s="976"/>
      <c r="H120" s="976"/>
      <c r="I120" s="976"/>
      <c r="J120" s="976"/>
      <c r="K120" s="976"/>
      <c r="L120" s="976"/>
      <c r="M120" s="976"/>
      <c r="N120" s="976"/>
      <c r="O120" s="976"/>
      <c r="P120" s="976"/>
      <c r="Q120" s="976"/>
      <c r="R120" s="976"/>
      <c r="S120" s="976"/>
      <c r="T120" s="976"/>
      <c r="U120" s="976"/>
      <c r="V120" s="976"/>
      <c r="W120" s="976"/>
      <c r="X120" s="976"/>
      <c r="Y120" s="976"/>
      <c r="Z120" s="977"/>
      <c r="AA120" s="1017" t="s">
        <v>130</v>
      </c>
      <c r="AB120" s="1018"/>
      <c r="AC120" s="1018"/>
      <c r="AD120" s="1018"/>
      <c r="AE120" s="1019"/>
      <c r="AF120" s="1020" t="s">
        <v>130</v>
      </c>
      <c r="AG120" s="1018"/>
      <c r="AH120" s="1018"/>
      <c r="AI120" s="1018"/>
      <c r="AJ120" s="1019"/>
      <c r="AK120" s="1020" t="s">
        <v>130</v>
      </c>
      <c r="AL120" s="1018"/>
      <c r="AM120" s="1018"/>
      <c r="AN120" s="1018"/>
      <c r="AO120" s="1019"/>
      <c r="AP120" s="1021" t="s">
        <v>469</v>
      </c>
      <c r="AQ120" s="1022"/>
      <c r="AR120" s="1022"/>
      <c r="AS120" s="1022"/>
      <c r="AT120" s="1023"/>
      <c r="AU120" s="1048" t="s">
        <v>474</v>
      </c>
      <c r="AV120" s="1049"/>
      <c r="AW120" s="1049"/>
      <c r="AX120" s="1049"/>
      <c r="AY120" s="1050"/>
      <c r="AZ120" s="999" t="s">
        <v>475</v>
      </c>
      <c r="BA120" s="948"/>
      <c r="BB120" s="948"/>
      <c r="BC120" s="948"/>
      <c r="BD120" s="948"/>
      <c r="BE120" s="948"/>
      <c r="BF120" s="948"/>
      <c r="BG120" s="948"/>
      <c r="BH120" s="948"/>
      <c r="BI120" s="948"/>
      <c r="BJ120" s="948"/>
      <c r="BK120" s="948"/>
      <c r="BL120" s="948"/>
      <c r="BM120" s="948"/>
      <c r="BN120" s="948"/>
      <c r="BO120" s="948"/>
      <c r="BP120" s="949"/>
      <c r="BQ120" s="985">
        <v>4550918</v>
      </c>
      <c r="BR120" s="986"/>
      <c r="BS120" s="986"/>
      <c r="BT120" s="986"/>
      <c r="BU120" s="986"/>
      <c r="BV120" s="986">
        <v>4270874</v>
      </c>
      <c r="BW120" s="986"/>
      <c r="BX120" s="986"/>
      <c r="BY120" s="986"/>
      <c r="BZ120" s="986"/>
      <c r="CA120" s="986">
        <v>4103430</v>
      </c>
      <c r="CB120" s="986"/>
      <c r="CC120" s="986"/>
      <c r="CD120" s="986"/>
      <c r="CE120" s="986"/>
      <c r="CF120" s="1000">
        <v>87.6</v>
      </c>
      <c r="CG120" s="1001"/>
      <c r="CH120" s="1001"/>
      <c r="CI120" s="1001"/>
      <c r="CJ120" s="1001"/>
      <c r="CK120" s="1066" t="s">
        <v>476</v>
      </c>
      <c r="CL120" s="1067"/>
      <c r="CM120" s="1067"/>
      <c r="CN120" s="1067"/>
      <c r="CO120" s="1068"/>
      <c r="CP120" s="1074" t="s">
        <v>412</v>
      </c>
      <c r="CQ120" s="1075"/>
      <c r="CR120" s="1075"/>
      <c r="CS120" s="1075"/>
      <c r="CT120" s="1075"/>
      <c r="CU120" s="1075"/>
      <c r="CV120" s="1075"/>
      <c r="CW120" s="1075"/>
      <c r="CX120" s="1075"/>
      <c r="CY120" s="1075"/>
      <c r="CZ120" s="1075"/>
      <c r="DA120" s="1075"/>
      <c r="DB120" s="1075"/>
      <c r="DC120" s="1075"/>
      <c r="DD120" s="1075"/>
      <c r="DE120" s="1075"/>
      <c r="DF120" s="1076"/>
      <c r="DG120" s="985">
        <v>3702303</v>
      </c>
      <c r="DH120" s="986"/>
      <c r="DI120" s="986"/>
      <c r="DJ120" s="986"/>
      <c r="DK120" s="986"/>
      <c r="DL120" s="986">
        <v>3592137</v>
      </c>
      <c r="DM120" s="986"/>
      <c r="DN120" s="986"/>
      <c r="DO120" s="986"/>
      <c r="DP120" s="986"/>
      <c r="DQ120" s="986">
        <v>3204137</v>
      </c>
      <c r="DR120" s="986"/>
      <c r="DS120" s="986"/>
      <c r="DT120" s="986"/>
      <c r="DU120" s="986"/>
      <c r="DV120" s="987">
        <v>68.400000000000006</v>
      </c>
      <c r="DW120" s="987"/>
      <c r="DX120" s="987"/>
      <c r="DY120" s="987"/>
      <c r="DZ120" s="988"/>
    </row>
    <row r="121" spans="1:130" s="247" customFormat="1" ht="26.25" customHeight="1" x14ac:dyDescent="0.15">
      <c r="A121" s="1118"/>
      <c r="B121" s="1005"/>
      <c r="C121" s="1026" t="s">
        <v>477</v>
      </c>
      <c r="D121" s="1027"/>
      <c r="E121" s="1027"/>
      <c r="F121" s="1027"/>
      <c r="G121" s="1027"/>
      <c r="H121" s="1027"/>
      <c r="I121" s="1027"/>
      <c r="J121" s="1027"/>
      <c r="K121" s="1027"/>
      <c r="L121" s="1027"/>
      <c r="M121" s="1027"/>
      <c r="N121" s="1027"/>
      <c r="O121" s="1027"/>
      <c r="P121" s="1027"/>
      <c r="Q121" s="1027"/>
      <c r="R121" s="1027"/>
      <c r="S121" s="1027"/>
      <c r="T121" s="1027"/>
      <c r="U121" s="1027"/>
      <c r="V121" s="1027"/>
      <c r="W121" s="1027"/>
      <c r="X121" s="1027"/>
      <c r="Y121" s="1027"/>
      <c r="Z121" s="1028"/>
      <c r="AA121" s="1017" t="s">
        <v>471</v>
      </c>
      <c r="AB121" s="1018"/>
      <c r="AC121" s="1018"/>
      <c r="AD121" s="1018"/>
      <c r="AE121" s="1019"/>
      <c r="AF121" s="1020" t="s">
        <v>130</v>
      </c>
      <c r="AG121" s="1018"/>
      <c r="AH121" s="1018"/>
      <c r="AI121" s="1018"/>
      <c r="AJ121" s="1019"/>
      <c r="AK121" s="1020" t="s">
        <v>130</v>
      </c>
      <c r="AL121" s="1018"/>
      <c r="AM121" s="1018"/>
      <c r="AN121" s="1018"/>
      <c r="AO121" s="1019"/>
      <c r="AP121" s="1021" t="s">
        <v>471</v>
      </c>
      <c r="AQ121" s="1022"/>
      <c r="AR121" s="1022"/>
      <c r="AS121" s="1022"/>
      <c r="AT121" s="1023"/>
      <c r="AU121" s="1051"/>
      <c r="AV121" s="1052"/>
      <c r="AW121" s="1052"/>
      <c r="AX121" s="1052"/>
      <c r="AY121" s="1053"/>
      <c r="AZ121" s="1008" t="s">
        <v>478</v>
      </c>
      <c r="BA121" s="1009"/>
      <c r="BB121" s="1009"/>
      <c r="BC121" s="1009"/>
      <c r="BD121" s="1009"/>
      <c r="BE121" s="1009"/>
      <c r="BF121" s="1009"/>
      <c r="BG121" s="1009"/>
      <c r="BH121" s="1009"/>
      <c r="BI121" s="1009"/>
      <c r="BJ121" s="1009"/>
      <c r="BK121" s="1009"/>
      <c r="BL121" s="1009"/>
      <c r="BM121" s="1009"/>
      <c r="BN121" s="1009"/>
      <c r="BO121" s="1009"/>
      <c r="BP121" s="1010"/>
      <c r="BQ121" s="978">
        <v>19322</v>
      </c>
      <c r="BR121" s="979"/>
      <c r="BS121" s="979"/>
      <c r="BT121" s="979"/>
      <c r="BU121" s="979"/>
      <c r="BV121" s="979">
        <v>10807</v>
      </c>
      <c r="BW121" s="979"/>
      <c r="BX121" s="979"/>
      <c r="BY121" s="979"/>
      <c r="BZ121" s="979"/>
      <c r="CA121" s="979">
        <v>3392</v>
      </c>
      <c r="CB121" s="979"/>
      <c r="CC121" s="979"/>
      <c r="CD121" s="979"/>
      <c r="CE121" s="979"/>
      <c r="CF121" s="973">
        <v>0.1</v>
      </c>
      <c r="CG121" s="974"/>
      <c r="CH121" s="974"/>
      <c r="CI121" s="974"/>
      <c r="CJ121" s="974"/>
      <c r="CK121" s="1069"/>
      <c r="CL121" s="1070"/>
      <c r="CM121" s="1070"/>
      <c r="CN121" s="1070"/>
      <c r="CO121" s="1071"/>
      <c r="CP121" s="1079" t="s">
        <v>479</v>
      </c>
      <c r="CQ121" s="1080"/>
      <c r="CR121" s="1080"/>
      <c r="CS121" s="1080"/>
      <c r="CT121" s="1080"/>
      <c r="CU121" s="1080"/>
      <c r="CV121" s="1080"/>
      <c r="CW121" s="1080"/>
      <c r="CX121" s="1080"/>
      <c r="CY121" s="1080"/>
      <c r="CZ121" s="1080"/>
      <c r="DA121" s="1080"/>
      <c r="DB121" s="1080"/>
      <c r="DC121" s="1080"/>
      <c r="DD121" s="1080"/>
      <c r="DE121" s="1080"/>
      <c r="DF121" s="1081"/>
      <c r="DG121" s="978">
        <v>875472</v>
      </c>
      <c r="DH121" s="979"/>
      <c r="DI121" s="979"/>
      <c r="DJ121" s="979"/>
      <c r="DK121" s="979"/>
      <c r="DL121" s="979">
        <v>851932</v>
      </c>
      <c r="DM121" s="979"/>
      <c r="DN121" s="979"/>
      <c r="DO121" s="979"/>
      <c r="DP121" s="979"/>
      <c r="DQ121" s="979">
        <v>778261</v>
      </c>
      <c r="DR121" s="979"/>
      <c r="DS121" s="979"/>
      <c r="DT121" s="979"/>
      <c r="DU121" s="979"/>
      <c r="DV121" s="980">
        <v>16.600000000000001</v>
      </c>
      <c r="DW121" s="980"/>
      <c r="DX121" s="980"/>
      <c r="DY121" s="980"/>
      <c r="DZ121" s="981"/>
    </row>
    <row r="122" spans="1:130" s="247" customFormat="1" ht="26.25" customHeight="1" x14ac:dyDescent="0.15">
      <c r="A122" s="1118"/>
      <c r="B122" s="1005"/>
      <c r="C122" s="975" t="s">
        <v>458</v>
      </c>
      <c r="D122" s="976"/>
      <c r="E122" s="976"/>
      <c r="F122" s="976"/>
      <c r="G122" s="976"/>
      <c r="H122" s="976"/>
      <c r="I122" s="976"/>
      <c r="J122" s="976"/>
      <c r="K122" s="976"/>
      <c r="L122" s="976"/>
      <c r="M122" s="976"/>
      <c r="N122" s="976"/>
      <c r="O122" s="976"/>
      <c r="P122" s="976"/>
      <c r="Q122" s="976"/>
      <c r="R122" s="976"/>
      <c r="S122" s="976"/>
      <c r="T122" s="976"/>
      <c r="U122" s="976"/>
      <c r="V122" s="976"/>
      <c r="W122" s="976"/>
      <c r="X122" s="976"/>
      <c r="Y122" s="976"/>
      <c r="Z122" s="977"/>
      <c r="AA122" s="1017" t="s">
        <v>130</v>
      </c>
      <c r="AB122" s="1018"/>
      <c r="AC122" s="1018"/>
      <c r="AD122" s="1018"/>
      <c r="AE122" s="1019"/>
      <c r="AF122" s="1020" t="s">
        <v>130</v>
      </c>
      <c r="AG122" s="1018"/>
      <c r="AH122" s="1018"/>
      <c r="AI122" s="1018"/>
      <c r="AJ122" s="1019"/>
      <c r="AK122" s="1020" t="s">
        <v>130</v>
      </c>
      <c r="AL122" s="1018"/>
      <c r="AM122" s="1018"/>
      <c r="AN122" s="1018"/>
      <c r="AO122" s="1019"/>
      <c r="AP122" s="1021" t="s">
        <v>471</v>
      </c>
      <c r="AQ122" s="1022"/>
      <c r="AR122" s="1022"/>
      <c r="AS122" s="1022"/>
      <c r="AT122" s="1023"/>
      <c r="AU122" s="1051"/>
      <c r="AV122" s="1052"/>
      <c r="AW122" s="1052"/>
      <c r="AX122" s="1052"/>
      <c r="AY122" s="1053"/>
      <c r="AZ122" s="1033" t="s">
        <v>480</v>
      </c>
      <c r="BA122" s="1024"/>
      <c r="BB122" s="1024"/>
      <c r="BC122" s="1024"/>
      <c r="BD122" s="1024"/>
      <c r="BE122" s="1024"/>
      <c r="BF122" s="1024"/>
      <c r="BG122" s="1024"/>
      <c r="BH122" s="1024"/>
      <c r="BI122" s="1024"/>
      <c r="BJ122" s="1024"/>
      <c r="BK122" s="1024"/>
      <c r="BL122" s="1024"/>
      <c r="BM122" s="1024"/>
      <c r="BN122" s="1024"/>
      <c r="BO122" s="1024"/>
      <c r="BP122" s="1025"/>
      <c r="BQ122" s="1056">
        <v>13231024</v>
      </c>
      <c r="BR122" s="1057"/>
      <c r="BS122" s="1057"/>
      <c r="BT122" s="1057"/>
      <c r="BU122" s="1057"/>
      <c r="BV122" s="1057">
        <v>13188864</v>
      </c>
      <c r="BW122" s="1057"/>
      <c r="BX122" s="1057"/>
      <c r="BY122" s="1057"/>
      <c r="BZ122" s="1057"/>
      <c r="CA122" s="1057">
        <v>12519238</v>
      </c>
      <c r="CB122" s="1057"/>
      <c r="CC122" s="1057"/>
      <c r="CD122" s="1057"/>
      <c r="CE122" s="1057"/>
      <c r="CF122" s="1077">
        <v>267.3</v>
      </c>
      <c r="CG122" s="1078"/>
      <c r="CH122" s="1078"/>
      <c r="CI122" s="1078"/>
      <c r="CJ122" s="1078"/>
      <c r="CK122" s="1069"/>
      <c r="CL122" s="1070"/>
      <c r="CM122" s="1070"/>
      <c r="CN122" s="1070"/>
      <c r="CO122" s="1071"/>
      <c r="CP122" s="1079" t="s">
        <v>481</v>
      </c>
      <c r="CQ122" s="1080"/>
      <c r="CR122" s="1080"/>
      <c r="CS122" s="1080"/>
      <c r="CT122" s="1080"/>
      <c r="CU122" s="1080"/>
      <c r="CV122" s="1080"/>
      <c r="CW122" s="1080"/>
      <c r="CX122" s="1080"/>
      <c r="CY122" s="1080"/>
      <c r="CZ122" s="1080"/>
      <c r="DA122" s="1080"/>
      <c r="DB122" s="1080"/>
      <c r="DC122" s="1080"/>
      <c r="DD122" s="1080"/>
      <c r="DE122" s="1080"/>
      <c r="DF122" s="1081"/>
      <c r="DG122" s="978">
        <v>3153</v>
      </c>
      <c r="DH122" s="979"/>
      <c r="DI122" s="979"/>
      <c r="DJ122" s="979"/>
      <c r="DK122" s="979"/>
      <c r="DL122" s="979">
        <v>2730</v>
      </c>
      <c r="DM122" s="979"/>
      <c r="DN122" s="979"/>
      <c r="DO122" s="979"/>
      <c r="DP122" s="979"/>
      <c r="DQ122" s="979">
        <v>53667</v>
      </c>
      <c r="DR122" s="979"/>
      <c r="DS122" s="979"/>
      <c r="DT122" s="979"/>
      <c r="DU122" s="979"/>
      <c r="DV122" s="980">
        <v>1.1000000000000001</v>
      </c>
      <c r="DW122" s="980"/>
      <c r="DX122" s="980"/>
      <c r="DY122" s="980"/>
      <c r="DZ122" s="981"/>
    </row>
    <row r="123" spans="1:130" s="247" customFormat="1" ht="26.25" customHeight="1" x14ac:dyDescent="0.15">
      <c r="A123" s="1118"/>
      <c r="B123" s="1005"/>
      <c r="C123" s="975" t="s">
        <v>464</v>
      </c>
      <c r="D123" s="976"/>
      <c r="E123" s="976"/>
      <c r="F123" s="976"/>
      <c r="G123" s="976"/>
      <c r="H123" s="976"/>
      <c r="I123" s="976"/>
      <c r="J123" s="976"/>
      <c r="K123" s="976"/>
      <c r="L123" s="976"/>
      <c r="M123" s="976"/>
      <c r="N123" s="976"/>
      <c r="O123" s="976"/>
      <c r="P123" s="976"/>
      <c r="Q123" s="976"/>
      <c r="R123" s="976"/>
      <c r="S123" s="976"/>
      <c r="T123" s="976"/>
      <c r="U123" s="976"/>
      <c r="V123" s="976"/>
      <c r="W123" s="976"/>
      <c r="X123" s="976"/>
      <c r="Y123" s="976"/>
      <c r="Z123" s="977"/>
      <c r="AA123" s="1017" t="s">
        <v>130</v>
      </c>
      <c r="AB123" s="1018"/>
      <c r="AC123" s="1018"/>
      <c r="AD123" s="1018"/>
      <c r="AE123" s="1019"/>
      <c r="AF123" s="1020" t="s">
        <v>130</v>
      </c>
      <c r="AG123" s="1018"/>
      <c r="AH123" s="1018"/>
      <c r="AI123" s="1018"/>
      <c r="AJ123" s="1019"/>
      <c r="AK123" s="1020" t="s">
        <v>130</v>
      </c>
      <c r="AL123" s="1018"/>
      <c r="AM123" s="1018"/>
      <c r="AN123" s="1018"/>
      <c r="AO123" s="1019"/>
      <c r="AP123" s="1021" t="s">
        <v>130</v>
      </c>
      <c r="AQ123" s="1022"/>
      <c r="AR123" s="1022"/>
      <c r="AS123" s="1022"/>
      <c r="AT123" s="1023"/>
      <c r="AU123" s="1054"/>
      <c r="AV123" s="1055"/>
      <c r="AW123" s="1055"/>
      <c r="AX123" s="1055"/>
      <c r="AY123" s="1055"/>
      <c r="AZ123" s="278" t="s">
        <v>189</v>
      </c>
      <c r="BA123" s="278"/>
      <c r="BB123" s="278"/>
      <c r="BC123" s="278"/>
      <c r="BD123" s="278"/>
      <c r="BE123" s="278"/>
      <c r="BF123" s="278"/>
      <c r="BG123" s="278"/>
      <c r="BH123" s="278"/>
      <c r="BI123" s="278"/>
      <c r="BJ123" s="278"/>
      <c r="BK123" s="278"/>
      <c r="BL123" s="278"/>
      <c r="BM123" s="278"/>
      <c r="BN123" s="278"/>
      <c r="BO123" s="1034" t="s">
        <v>482</v>
      </c>
      <c r="BP123" s="1065"/>
      <c r="BQ123" s="1124">
        <v>17801264</v>
      </c>
      <c r="BR123" s="1125"/>
      <c r="BS123" s="1125"/>
      <c r="BT123" s="1125"/>
      <c r="BU123" s="1125"/>
      <c r="BV123" s="1125">
        <v>17470545</v>
      </c>
      <c r="BW123" s="1125"/>
      <c r="BX123" s="1125"/>
      <c r="BY123" s="1125"/>
      <c r="BZ123" s="1125"/>
      <c r="CA123" s="1125">
        <v>16626060</v>
      </c>
      <c r="CB123" s="1125"/>
      <c r="CC123" s="1125"/>
      <c r="CD123" s="1125"/>
      <c r="CE123" s="1125"/>
      <c r="CF123" s="1058"/>
      <c r="CG123" s="1059"/>
      <c r="CH123" s="1059"/>
      <c r="CI123" s="1059"/>
      <c r="CJ123" s="1060"/>
      <c r="CK123" s="1069"/>
      <c r="CL123" s="1070"/>
      <c r="CM123" s="1070"/>
      <c r="CN123" s="1070"/>
      <c r="CO123" s="1071"/>
      <c r="CP123" s="1079" t="s">
        <v>483</v>
      </c>
      <c r="CQ123" s="1080"/>
      <c r="CR123" s="1080"/>
      <c r="CS123" s="1080"/>
      <c r="CT123" s="1080"/>
      <c r="CU123" s="1080"/>
      <c r="CV123" s="1080"/>
      <c r="CW123" s="1080"/>
      <c r="CX123" s="1080"/>
      <c r="CY123" s="1080"/>
      <c r="CZ123" s="1080"/>
      <c r="DA123" s="1080"/>
      <c r="DB123" s="1080"/>
      <c r="DC123" s="1080"/>
      <c r="DD123" s="1080"/>
      <c r="DE123" s="1080"/>
      <c r="DF123" s="1081"/>
      <c r="DG123" s="1017" t="s">
        <v>130</v>
      </c>
      <c r="DH123" s="1018"/>
      <c r="DI123" s="1018"/>
      <c r="DJ123" s="1018"/>
      <c r="DK123" s="1019"/>
      <c r="DL123" s="1020" t="s">
        <v>471</v>
      </c>
      <c r="DM123" s="1018"/>
      <c r="DN123" s="1018"/>
      <c r="DO123" s="1018"/>
      <c r="DP123" s="1019"/>
      <c r="DQ123" s="1020" t="s">
        <v>469</v>
      </c>
      <c r="DR123" s="1018"/>
      <c r="DS123" s="1018"/>
      <c r="DT123" s="1018"/>
      <c r="DU123" s="1019"/>
      <c r="DV123" s="1021" t="s">
        <v>130</v>
      </c>
      <c r="DW123" s="1022"/>
      <c r="DX123" s="1022"/>
      <c r="DY123" s="1022"/>
      <c r="DZ123" s="1023"/>
    </row>
    <row r="124" spans="1:130" s="247" customFormat="1" ht="26.25" customHeight="1" thickBot="1" x14ac:dyDescent="0.2">
      <c r="A124" s="1118"/>
      <c r="B124" s="1005"/>
      <c r="C124" s="975" t="s">
        <v>467</v>
      </c>
      <c r="D124" s="976"/>
      <c r="E124" s="976"/>
      <c r="F124" s="976"/>
      <c r="G124" s="976"/>
      <c r="H124" s="976"/>
      <c r="I124" s="976"/>
      <c r="J124" s="976"/>
      <c r="K124" s="976"/>
      <c r="L124" s="976"/>
      <c r="M124" s="976"/>
      <c r="N124" s="976"/>
      <c r="O124" s="976"/>
      <c r="P124" s="976"/>
      <c r="Q124" s="976"/>
      <c r="R124" s="976"/>
      <c r="S124" s="976"/>
      <c r="T124" s="976"/>
      <c r="U124" s="976"/>
      <c r="V124" s="976"/>
      <c r="W124" s="976"/>
      <c r="X124" s="976"/>
      <c r="Y124" s="976"/>
      <c r="Z124" s="977"/>
      <c r="AA124" s="1017" t="s">
        <v>469</v>
      </c>
      <c r="AB124" s="1018"/>
      <c r="AC124" s="1018"/>
      <c r="AD124" s="1018"/>
      <c r="AE124" s="1019"/>
      <c r="AF124" s="1020" t="s">
        <v>130</v>
      </c>
      <c r="AG124" s="1018"/>
      <c r="AH124" s="1018"/>
      <c r="AI124" s="1018"/>
      <c r="AJ124" s="1019"/>
      <c r="AK124" s="1020" t="s">
        <v>130</v>
      </c>
      <c r="AL124" s="1018"/>
      <c r="AM124" s="1018"/>
      <c r="AN124" s="1018"/>
      <c r="AO124" s="1019"/>
      <c r="AP124" s="1021" t="s">
        <v>130</v>
      </c>
      <c r="AQ124" s="1022"/>
      <c r="AR124" s="1022"/>
      <c r="AS124" s="1022"/>
      <c r="AT124" s="1023"/>
      <c r="AU124" s="1120" t="s">
        <v>484</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v>9.5</v>
      </c>
      <c r="BR124" s="1087"/>
      <c r="BS124" s="1087"/>
      <c r="BT124" s="1087"/>
      <c r="BU124" s="1087"/>
      <c r="BV124" s="1087">
        <v>28</v>
      </c>
      <c r="BW124" s="1087"/>
      <c r="BX124" s="1087"/>
      <c r="BY124" s="1087"/>
      <c r="BZ124" s="1087"/>
      <c r="CA124" s="1087">
        <v>27.9</v>
      </c>
      <c r="CB124" s="1087"/>
      <c r="CC124" s="1087"/>
      <c r="CD124" s="1087"/>
      <c r="CE124" s="1087"/>
      <c r="CF124" s="1088"/>
      <c r="CG124" s="1089"/>
      <c r="CH124" s="1089"/>
      <c r="CI124" s="1089"/>
      <c r="CJ124" s="1090"/>
      <c r="CK124" s="1072"/>
      <c r="CL124" s="1072"/>
      <c r="CM124" s="1072"/>
      <c r="CN124" s="1072"/>
      <c r="CO124" s="1073"/>
      <c r="CP124" s="1079" t="s">
        <v>485</v>
      </c>
      <c r="CQ124" s="1080"/>
      <c r="CR124" s="1080"/>
      <c r="CS124" s="1080"/>
      <c r="CT124" s="1080"/>
      <c r="CU124" s="1080"/>
      <c r="CV124" s="1080"/>
      <c r="CW124" s="1080"/>
      <c r="CX124" s="1080"/>
      <c r="CY124" s="1080"/>
      <c r="CZ124" s="1080"/>
      <c r="DA124" s="1080"/>
      <c r="DB124" s="1080"/>
      <c r="DC124" s="1080"/>
      <c r="DD124" s="1080"/>
      <c r="DE124" s="1080"/>
      <c r="DF124" s="1081"/>
      <c r="DG124" s="1064">
        <v>92741</v>
      </c>
      <c r="DH124" s="1043"/>
      <c r="DI124" s="1043"/>
      <c r="DJ124" s="1043"/>
      <c r="DK124" s="1044"/>
      <c r="DL124" s="1042">
        <v>60893</v>
      </c>
      <c r="DM124" s="1043"/>
      <c r="DN124" s="1043"/>
      <c r="DO124" s="1043"/>
      <c r="DP124" s="1044"/>
      <c r="DQ124" s="1042" t="s">
        <v>471</v>
      </c>
      <c r="DR124" s="1043"/>
      <c r="DS124" s="1043"/>
      <c r="DT124" s="1043"/>
      <c r="DU124" s="1044"/>
      <c r="DV124" s="1045" t="s">
        <v>471</v>
      </c>
      <c r="DW124" s="1046"/>
      <c r="DX124" s="1046"/>
      <c r="DY124" s="1046"/>
      <c r="DZ124" s="1047"/>
    </row>
    <row r="125" spans="1:130" s="247" customFormat="1" ht="26.25" customHeight="1" x14ac:dyDescent="0.15">
      <c r="A125" s="1118"/>
      <c r="B125" s="1005"/>
      <c r="C125" s="975" t="s">
        <v>470</v>
      </c>
      <c r="D125" s="976"/>
      <c r="E125" s="976"/>
      <c r="F125" s="976"/>
      <c r="G125" s="976"/>
      <c r="H125" s="976"/>
      <c r="I125" s="976"/>
      <c r="J125" s="976"/>
      <c r="K125" s="976"/>
      <c r="L125" s="976"/>
      <c r="M125" s="976"/>
      <c r="N125" s="976"/>
      <c r="O125" s="976"/>
      <c r="P125" s="976"/>
      <c r="Q125" s="976"/>
      <c r="R125" s="976"/>
      <c r="S125" s="976"/>
      <c r="T125" s="976"/>
      <c r="U125" s="976"/>
      <c r="V125" s="976"/>
      <c r="W125" s="976"/>
      <c r="X125" s="976"/>
      <c r="Y125" s="976"/>
      <c r="Z125" s="977"/>
      <c r="AA125" s="1017" t="s">
        <v>130</v>
      </c>
      <c r="AB125" s="1018"/>
      <c r="AC125" s="1018"/>
      <c r="AD125" s="1018"/>
      <c r="AE125" s="1019"/>
      <c r="AF125" s="1020" t="s">
        <v>130</v>
      </c>
      <c r="AG125" s="1018"/>
      <c r="AH125" s="1018"/>
      <c r="AI125" s="1018"/>
      <c r="AJ125" s="1019"/>
      <c r="AK125" s="1020" t="s">
        <v>471</v>
      </c>
      <c r="AL125" s="1018"/>
      <c r="AM125" s="1018"/>
      <c r="AN125" s="1018"/>
      <c r="AO125" s="1019"/>
      <c r="AP125" s="1021" t="s">
        <v>130</v>
      </c>
      <c r="AQ125" s="1022"/>
      <c r="AR125" s="1022"/>
      <c r="AS125" s="1022"/>
      <c r="AT125" s="102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2" t="s">
        <v>486</v>
      </c>
      <c r="CL125" s="1067"/>
      <c r="CM125" s="1067"/>
      <c r="CN125" s="1067"/>
      <c r="CO125" s="1068"/>
      <c r="CP125" s="999" t="s">
        <v>487</v>
      </c>
      <c r="CQ125" s="948"/>
      <c r="CR125" s="948"/>
      <c r="CS125" s="948"/>
      <c r="CT125" s="948"/>
      <c r="CU125" s="948"/>
      <c r="CV125" s="948"/>
      <c r="CW125" s="948"/>
      <c r="CX125" s="948"/>
      <c r="CY125" s="948"/>
      <c r="CZ125" s="948"/>
      <c r="DA125" s="948"/>
      <c r="DB125" s="948"/>
      <c r="DC125" s="948"/>
      <c r="DD125" s="948"/>
      <c r="DE125" s="948"/>
      <c r="DF125" s="949"/>
      <c r="DG125" s="985" t="s">
        <v>471</v>
      </c>
      <c r="DH125" s="986"/>
      <c r="DI125" s="986"/>
      <c r="DJ125" s="986"/>
      <c r="DK125" s="986"/>
      <c r="DL125" s="986" t="s">
        <v>471</v>
      </c>
      <c r="DM125" s="986"/>
      <c r="DN125" s="986"/>
      <c r="DO125" s="986"/>
      <c r="DP125" s="986"/>
      <c r="DQ125" s="986" t="s">
        <v>471</v>
      </c>
      <c r="DR125" s="986"/>
      <c r="DS125" s="986"/>
      <c r="DT125" s="986"/>
      <c r="DU125" s="986"/>
      <c r="DV125" s="987" t="s">
        <v>471</v>
      </c>
      <c r="DW125" s="987"/>
      <c r="DX125" s="987"/>
      <c r="DY125" s="987"/>
      <c r="DZ125" s="988"/>
    </row>
    <row r="126" spans="1:130" s="247" customFormat="1" ht="26.25" customHeight="1" thickBot="1" x14ac:dyDescent="0.2">
      <c r="A126" s="1118"/>
      <c r="B126" s="1005"/>
      <c r="C126" s="975" t="s">
        <v>473</v>
      </c>
      <c r="D126" s="976"/>
      <c r="E126" s="976"/>
      <c r="F126" s="976"/>
      <c r="G126" s="976"/>
      <c r="H126" s="976"/>
      <c r="I126" s="976"/>
      <c r="J126" s="976"/>
      <c r="K126" s="976"/>
      <c r="L126" s="976"/>
      <c r="M126" s="976"/>
      <c r="N126" s="976"/>
      <c r="O126" s="976"/>
      <c r="P126" s="976"/>
      <c r="Q126" s="976"/>
      <c r="R126" s="976"/>
      <c r="S126" s="976"/>
      <c r="T126" s="976"/>
      <c r="U126" s="976"/>
      <c r="V126" s="976"/>
      <c r="W126" s="976"/>
      <c r="X126" s="976"/>
      <c r="Y126" s="976"/>
      <c r="Z126" s="977"/>
      <c r="AA126" s="1017" t="s">
        <v>471</v>
      </c>
      <c r="AB126" s="1018"/>
      <c r="AC126" s="1018"/>
      <c r="AD126" s="1018"/>
      <c r="AE126" s="1019"/>
      <c r="AF126" s="1020" t="s">
        <v>130</v>
      </c>
      <c r="AG126" s="1018"/>
      <c r="AH126" s="1018"/>
      <c r="AI126" s="1018"/>
      <c r="AJ126" s="1019"/>
      <c r="AK126" s="1020" t="s">
        <v>469</v>
      </c>
      <c r="AL126" s="1018"/>
      <c r="AM126" s="1018"/>
      <c r="AN126" s="1018"/>
      <c r="AO126" s="1019"/>
      <c r="AP126" s="1021" t="s">
        <v>471</v>
      </c>
      <c r="AQ126" s="1022"/>
      <c r="AR126" s="1022"/>
      <c r="AS126" s="1022"/>
      <c r="AT126" s="102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3"/>
      <c r="CL126" s="1070"/>
      <c r="CM126" s="1070"/>
      <c r="CN126" s="1070"/>
      <c r="CO126" s="1071"/>
      <c r="CP126" s="1008" t="s">
        <v>488</v>
      </c>
      <c r="CQ126" s="1009"/>
      <c r="CR126" s="1009"/>
      <c r="CS126" s="1009"/>
      <c r="CT126" s="1009"/>
      <c r="CU126" s="1009"/>
      <c r="CV126" s="1009"/>
      <c r="CW126" s="1009"/>
      <c r="CX126" s="1009"/>
      <c r="CY126" s="1009"/>
      <c r="CZ126" s="1009"/>
      <c r="DA126" s="1009"/>
      <c r="DB126" s="1009"/>
      <c r="DC126" s="1009"/>
      <c r="DD126" s="1009"/>
      <c r="DE126" s="1009"/>
      <c r="DF126" s="1010"/>
      <c r="DG126" s="978" t="s">
        <v>471</v>
      </c>
      <c r="DH126" s="979"/>
      <c r="DI126" s="979"/>
      <c r="DJ126" s="979"/>
      <c r="DK126" s="979"/>
      <c r="DL126" s="979" t="s">
        <v>130</v>
      </c>
      <c r="DM126" s="979"/>
      <c r="DN126" s="979"/>
      <c r="DO126" s="979"/>
      <c r="DP126" s="979"/>
      <c r="DQ126" s="979" t="s">
        <v>471</v>
      </c>
      <c r="DR126" s="979"/>
      <c r="DS126" s="979"/>
      <c r="DT126" s="979"/>
      <c r="DU126" s="979"/>
      <c r="DV126" s="980" t="s">
        <v>471</v>
      </c>
      <c r="DW126" s="980"/>
      <c r="DX126" s="980"/>
      <c r="DY126" s="980"/>
      <c r="DZ126" s="981"/>
    </row>
    <row r="127" spans="1:130" s="247" customFormat="1" ht="26.25" customHeight="1" x14ac:dyDescent="0.15">
      <c r="A127" s="1119"/>
      <c r="B127" s="1007"/>
      <c r="C127" s="1061" t="s">
        <v>489</v>
      </c>
      <c r="D127" s="1062"/>
      <c r="E127" s="1062"/>
      <c r="F127" s="1062"/>
      <c r="G127" s="1062"/>
      <c r="H127" s="1062"/>
      <c r="I127" s="1062"/>
      <c r="J127" s="1062"/>
      <c r="K127" s="1062"/>
      <c r="L127" s="1062"/>
      <c r="M127" s="1062"/>
      <c r="N127" s="1062"/>
      <c r="O127" s="1062"/>
      <c r="P127" s="1062"/>
      <c r="Q127" s="1062"/>
      <c r="R127" s="1062"/>
      <c r="S127" s="1062"/>
      <c r="T127" s="1062"/>
      <c r="U127" s="1062"/>
      <c r="V127" s="1062"/>
      <c r="W127" s="1062"/>
      <c r="X127" s="1062"/>
      <c r="Y127" s="1062"/>
      <c r="Z127" s="1063"/>
      <c r="AA127" s="1017">
        <v>1200</v>
      </c>
      <c r="AB127" s="1018"/>
      <c r="AC127" s="1018"/>
      <c r="AD127" s="1018"/>
      <c r="AE127" s="1019"/>
      <c r="AF127" s="1020">
        <v>1200</v>
      </c>
      <c r="AG127" s="1018"/>
      <c r="AH127" s="1018"/>
      <c r="AI127" s="1018"/>
      <c r="AJ127" s="1019"/>
      <c r="AK127" s="1020">
        <v>1808</v>
      </c>
      <c r="AL127" s="1018"/>
      <c r="AM127" s="1018"/>
      <c r="AN127" s="1018"/>
      <c r="AO127" s="1019"/>
      <c r="AP127" s="1021">
        <v>0</v>
      </c>
      <c r="AQ127" s="1022"/>
      <c r="AR127" s="1022"/>
      <c r="AS127" s="1022"/>
      <c r="AT127" s="1023"/>
      <c r="AU127" s="283"/>
      <c r="AV127" s="283"/>
      <c r="AW127" s="283"/>
      <c r="AX127" s="1091" t="s">
        <v>490</v>
      </c>
      <c r="AY127" s="1092"/>
      <c r="AZ127" s="1092"/>
      <c r="BA127" s="1092"/>
      <c r="BB127" s="1092"/>
      <c r="BC127" s="1092"/>
      <c r="BD127" s="1092"/>
      <c r="BE127" s="1093"/>
      <c r="BF127" s="1094" t="s">
        <v>491</v>
      </c>
      <c r="BG127" s="1092"/>
      <c r="BH127" s="1092"/>
      <c r="BI127" s="1092"/>
      <c r="BJ127" s="1092"/>
      <c r="BK127" s="1092"/>
      <c r="BL127" s="1093"/>
      <c r="BM127" s="1094" t="s">
        <v>492</v>
      </c>
      <c r="BN127" s="1092"/>
      <c r="BO127" s="1092"/>
      <c r="BP127" s="1092"/>
      <c r="BQ127" s="1092"/>
      <c r="BR127" s="1092"/>
      <c r="BS127" s="1093"/>
      <c r="BT127" s="1094" t="s">
        <v>493</v>
      </c>
      <c r="BU127" s="1092"/>
      <c r="BV127" s="1092"/>
      <c r="BW127" s="1092"/>
      <c r="BX127" s="1092"/>
      <c r="BY127" s="1092"/>
      <c r="BZ127" s="1116"/>
      <c r="CA127" s="283"/>
      <c r="CB127" s="283"/>
      <c r="CC127" s="283"/>
      <c r="CD127" s="284"/>
      <c r="CE127" s="284"/>
      <c r="CF127" s="284"/>
      <c r="CG127" s="281"/>
      <c r="CH127" s="281"/>
      <c r="CI127" s="281"/>
      <c r="CJ127" s="282"/>
      <c r="CK127" s="1083"/>
      <c r="CL127" s="1070"/>
      <c r="CM127" s="1070"/>
      <c r="CN127" s="1070"/>
      <c r="CO127" s="1071"/>
      <c r="CP127" s="1008" t="s">
        <v>494</v>
      </c>
      <c r="CQ127" s="1009"/>
      <c r="CR127" s="1009"/>
      <c r="CS127" s="1009"/>
      <c r="CT127" s="1009"/>
      <c r="CU127" s="1009"/>
      <c r="CV127" s="1009"/>
      <c r="CW127" s="1009"/>
      <c r="CX127" s="1009"/>
      <c r="CY127" s="1009"/>
      <c r="CZ127" s="1009"/>
      <c r="DA127" s="1009"/>
      <c r="DB127" s="1009"/>
      <c r="DC127" s="1009"/>
      <c r="DD127" s="1009"/>
      <c r="DE127" s="1009"/>
      <c r="DF127" s="1010"/>
      <c r="DG127" s="978" t="s">
        <v>471</v>
      </c>
      <c r="DH127" s="979"/>
      <c r="DI127" s="979"/>
      <c r="DJ127" s="979"/>
      <c r="DK127" s="979"/>
      <c r="DL127" s="979" t="s">
        <v>131</v>
      </c>
      <c r="DM127" s="979"/>
      <c r="DN127" s="979"/>
      <c r="DO127" s="979"/>
      <c r="DP127" s="979"/>
      <c r="DQ127" s="979" t="s">
        <v>471</v>
      </c>
      <c r="DR127" s="979"/>
      <c r="DS127" s="979"/>
      <c r="DT127" s="979"/>
      <c r="DU127" s="979"/>
      <c r="DV127" s="980" t="s">
        <v>471</v>
      </c>
      <c r="DW127" s="980"/>
      <c r="DX127" s="980"/>
      <c r="DY127" s="980"/>
      <c r="DZ127" s="981"/>
    </row>
    <row r="128" spans="1:130" s="247" customFormat="1" ht="26.25" customHeight="1" thickBot="1" x14ac:dyDescent="0.2">
      <c r="A128" s="1102" t="s">
        <v>495</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496</v>
      </c>
      <c r="X128" s="1104"/>
      <c r="Y128" s="1104"/>
      <c r="Z128" s="1105"/>
      <c r="AA128" s="1106">
        <v>10204</v>
      </c>
      <c r="AB128" s="1107"/>
      <c r="AC128" s="1107"/>
      <c r="AD128" s="1107"/>
      <c r="AE128" s="1108"/>
      <c r="AF128" s="1109">
        <v>8139</v>
      </c>
      <c r="AG128" s="1107"/>
      <c r="AH128" s="1107"/>
      <c r="AI128" s="1107"/>
      <c r="AJ128" s="1108"/>
      <c r="AK128" s="1109">
        <v>7275</v>
      </c>
      <c r="AL128" s="1107"/>
      <c r="AM128" s="1107"/>
      <c r="AN128" s="1107"/>
      <c r="AO128" s="1108"/>
      <c r="AP128" s="1110"/>
      <c r="AQ128" s="1111"/>
      <c r="AR128" s="1111"/>
      <c r="AS128" s="1111"/>
      <c r="AT128" s="1112"/>
      <c r="AU128" s="283"/>
      <c r="AV128" s="283"/>
      <c r="AW128" s="283"/>
      <c r="AX128" s="947" t="s">
        <v>497</v>
      </c>
      <c r="AY128" s="948"/>
      <c r="AZ128" s="948"/>
      <c r="BA128" s="948"/>
      <c r="BB128" s="948"/>
      <c r="BC128" s="948"/>
      <c r="BD128" s="948"/>
      <c r="BE128" s="949"/>
      <c r="BF128" s="1113" t="s">
        <v>130</v>
      </c>
      <c r="BG128" s="1114"/>
      <c r="BH128" s="1114"/>
      <c r="BI128" s="1114"/>
      <c r="BJ128" s="1114"/>
      <c r="BK128" s="1114"/>
      <c r="BL128" s="1115"/>
      <c r="BM128" s="1113">
        <v>14.49</v>
      </c>
      <c r="BN128" s="1114"/>
      <c r="BO128" s="1114"/>
      <c r="BP128" s="1114"/>
      <c r="BQ128" s="1114"/>
      <c r="BR128" s="1114"/>
      <c r="BS128" s="1115"/>
      <c r="BT128" s="1113">
        <v>20</v>
      </c>
      <c r="BU128" s="1114"/>
      <c r="BV128" s="1114"/>
      <c r="BW128" s="1114"/>
      <c r="BX128" s="1114"/>
      <c r="BY128" s="1114"/>
      <c r="BZ128" s="1138"/>
      <c r="CA128" s="284"/>
      <c r="CB128" s="284"/>
      <c r="CC128" s="284"/>
      <c r="CD128" s="284"/>
      <c r="CE128" s="284"/>
      <c r="CF128" s="284"/>
      <c r="CG128" s="281"/>
      <c r="CH128" s="281"/>
      <c r="CI128" s="281"/>
      <c r="CJ128" s="282"/>
      <c r="CK128" s="1084"/>
      <c r="CL128" s="1085"/>
      <c r="CM128" s="1085"/>
      <c r="CN128" s="1085"/>
      <c r="CO128" s="1086"/>
      <c r="CP128" s="1095" t="s">
        <v>498</v>
      </c>
      <c r="CQ128" s="1096"/>
      <c r="CR128" s="1096"/>
      <c r="CS128" s="1096"/>
      <c r="CT128" s="1096"/>
      <c r="CU128" s="1096"/>
      <c r="CV128" s="1096"/>
      <c r="CW128" s="1096"/>
      <c r="CX128" s="1096"/>
      <c r="CY128" s="1096"/>
      <c r="CZ128" s="1096"/>
      <c r="DA128" s="1096"/>
      <c r="DB128" s="1096"/>
      <c r="DC128" s="1096"/>
      <c r="DD128" s="1096"/>
      <c r="DE128" s="1096"/>
      <c r="DF128" s="1097"/>
      <c r="DG128" s="1098" t="s">
        <v>131</v>
      </c>
      <c r="DH128" s="1099"/>
      <c r="DI128" s="1099"/>
      <c r="DJ128" s="1099"/>
      <c r="DK128" s="1099"/>
      <c r="DL128" s="1099" t="s">
        <v>130</v>
      </c>
      <c r="DM128" s="1099"/>
      <c r="DN128" s="1099"/>
      <c r="DO128" s="1099"/>
      <c r="DP128" s="1099"/>
      <c r="DQ128" s="1099" t="s">
        <v>130</v>
      </c>
      <c r="DR128" s="1099"/>
      <c r="DS128" s="1099"/>
      <c r="DT128" s="1099"/>
      <c r="DU128" s="1099"/>
      <c r="DV128" s="1100" t="s">
        <v>130</v>
      </c>
      <c r="DW128" s="1100"/>
      <c r="DX128" s="1100"/>
      <c r="DY128" s="1100"/>
      <c r="DZ128" s="1101"/>
    </row>
    <row r="129" spans="1:131" s="247" customFormat="1" ht="26.25" customHeight="1" x14ac:dyDescent="0.15">
      <c r="A129" s="989" t="s">
        <v>109</v>
      </c>
      <c r="B129" s="990"/>
      <c r="C129" s="990"/>
      <c r="D129" s="990"/>
      <c r="E129" s="990"/>
      <c r="F129" s="990"/>
      <c r="G129" s="990"/>
      <c r="H129" s="990"/>
      <c r="I129" s="990"/>
      <c r="J129" s="990"/>
      <c r="K129" s="990"/>
      <c r="L129" s="990"/>
      <c r="M129" s="990"/>
      <c r="N129" s="990"/>
      <c r="O129" s="990"/>
      <c r="P129" s="990"/>
      <c r="Q129" s="990"/>
      <c r="R129" s="990"/>
      <c r="S129" s="990"/>
      <c r="T129" s="990"/>
      <c r="U129" s="990"/>
      <c r="V129" s="990"/>
      <c r="W129" s="1132" t="s">
        <v>499</v>
      </c>
      <c r="X129" s="1133"/>
      <c r="Y129" s="1133"/>
      <c r="Z129" s="1134"/>
      <c r="AA129" s="1017">
        <v>6125446</v>
      </c>
      <c r="AB129" s="1018"/>
      <c r="AC129" s="1018"/>
      <c r="AD129" s="1018"/>
      <c r="AE129" s="1019"/>
      <c r="AF129" s="1020">
        <v>6087929</v>
      </c>
      <c r="AG129" s="1018"/>
      <c r="AH129" s="1018"/>
      <c r="AI129" s="1018"/>
      <c r="AJ129" s="1019"/>
      <c r="AK129" s="1020">
        <v>5893383</v>
      </c>
      <c r="AL129" s="1018"/>
      <c r="AM129" s="1018"/>
      <c r="AN129" s="1018"/>
      <c r="AO129" s="1019"/>
      <c r="AP129" s="1135"/>
      <c r="AQ129" s="1136"/>
      <c r="AR129" s="1136"/>
      <c r="AS129" s="1136"/>
      <c r="AT129" s="1137"/>
      <c r="AU129" s="285"/>
      <c r="AV129" s="285"/>
      <c r="AW129" s="285"/>
      <c r="AX129" s="1126" t="s">
        <v>500</v>
      </c>
      <c r="AY129" s="1009"/>
      <c r="AZ129" s="1009"/>
      <c r="BA129" s="1009"/>
      <c r="BB129" s="1009"/>
      <c r="BC129" s="1009"/>
      <c r="BD129" s="1009"/>
      <c r="BE129" s="1010"/>
      <c r="BF129" s="1127" t="s">
        <v>130</v>
      </c>
      <c r="BG129" s="1128"/>
      <c r="BH129" s="1128"/>
      <c r="BI129" s="1128"/>
      <c r="BJ129" s="1128"/>
      <c r="BK129" s="1128"/>
      <c r="BL129" s="1129"/>
      <c r="BM129" s="1127">
        <v>19.489999999999998</v>
      </c>
      <c r="BN129" s="1128"/>
      <c r="BO129" s="1128"/>
      <c r="BP129" s="1128"/>
      <c r="BQ129" s="1128"/>
      <c r="BR129" s="1128"/>
      <c r="BS129" s="1129"/>
      <c r="BT129" s="1127">
        <v>30</v>
      </c>
      <c r="BU129" s="1130"/>
      <c r="BV129" s="1130"/>
      <c r="BW129" s="1130"/>
      <c r="BX129" s="1130"/>
      <c r="BY129" s="1130"/>
      <c r="BZ129" s="1131"/>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9" t="s">
        <v>501</v>
      </c>
      <c r="B130" s="990"/>
      <c r="C130" s="990"/>
      <c r="D130" s="990"/>
      <c r="E130" s="990"/>
      <c r="F130" s="990"/>
      <c r="G130" s="990"/>
      <c r="H130" s="990"/>
      <c r="I130" s="990"/>
      <c r="J130" s="990"/>
      <c r="K130" s="990"/>
      <c r="L130" s="990"/>
      <c r="M130" s="990"/>
      <c r="N130" s="990"/>
      <c r="O130" s="990"/>
      <c r="P130" s="990"/>
      <c r="Q130" s="990"/>
      <c r="R130" s="990"/>
      <c r="S130" s="990"/>
      <c r="T130" s="990"/>
      <c r="U130" s="990"/>
      <c r="V130" s="990"/>
      <c r="W130" s="1132" t="s">
        <v>502</v>
      </c>
      <c r="X130" s="1133"/>
      <c r="Y130" s="1133"/>
      <c r="Z130" s="1134"/>
      <c r="AA130" s="1017">
        <v>1303253</v>
      </c>
      <c r="AB130" s="1018"/>
      <c r="AC130" s="1018"/>
      <c r="AD130" s="1018"/>
      <c r="AE130" s="1019"/>
      <c r="AF130" s="1020">
        <v>1297724</v>
      </c>
      <c r="AG130" s="1018"/>
      <c r="AH130" s="1018"/>
      <c r="AI130" s="1018"/>
      <c r="AJ130" s="1019"/>
      <c r="AK130" s="1020">
        <v>1209089</v>
      </c>
      <c r="AL130" s="1018"/>
      <c r="AM130" s="1018"/>
      <c r="AN130" s="1018"/>
      <c r="AO130" s="1019"/>
      <c r="AP130" s="1135"/>
      <c r="AQ130" s="1136"/>
      <c r="AR130" s="1136"/>
      <c r="AS130" s="1136"/>
      <c r="AT130" s="1137"/>
      <c r="AU130" s="285"/>
      <c r="AV130" s="285"/>
      <c r="AW130" s="285"/>
      <c r="AX130" s="1126" t="s">
        <v>503</v>
      </c>
      <c r="AY130" s="1009"/>
      <c r="AZ130" s="1009"/>
      <c r="BA130" s="1009"/>
      <c r="BB130" s="1009"/>
      <c r="BC130" s="1009"/>
      <c r="BD130" s="1009"/>
      <c r="BE130" s="1010"/>
      <c r="BF130" s="1163">
        <v>11.4</v>
      </c>
      <c r="BG130" s="1164"/>
      <c r="BH130" s="1164"/>
      <c r="BI130" s="1164"/>
      <c r="BJ130" s="1164"/>
      <c r="BK130" s="1164"/>
      <c r="BL130" s="1165"/>
      <c r="BM130" s="1163">
        <v>25</v>
      </c>
      <c r="BN130" s="1164"/>
      <c r="BO130" s="1164"/>
      <c r="BP130" s="1164"/>
      <c r="BQ130" s="1164"/>
      <c r="BR130" s="1164"/>
      <c r="BS130" s="1165"/>
      <c r="BT130" s="1163">
        <v>35</v>
      </c>
      <c r="BU130" s="1166"/>
      <c r="BV130" s="1166"/>
      <c r="BW130" s="1166"/>
      <c r="BX130" s="1166"/>
      <c r="BY130" s="1166"/>
      <c r="BZ130" s="1167"/>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504</v>
      </c>
      <c r="X131" s="1171"/>
      <c r="Y131" s="1171"/>
      <c r="Z131" s="1172"/>
      <c r="AA131" s="1064">
        <v>4822193</v>
      </c>
      <c r="AB131" s="1043"/>
      <c r="AC131" s="1043"/>
      <c r="AD131" s="1043"/>
      <c r="AE131" s="1044"/>
      <c r="AF131" s="1042">
        <v>4790205</v>
      </c>
      <c r="AG131" s="1043"/>
      <c r="AH131" s="1043"/>
      <c r="AI131" s="1043"/>
      <c r="AJ131" s="1044"/>
      <c r="AK131" s="1042">
        <v>4684294</v>
      </c>
      <c r="AL131" s="1043"/>
      <c r="AM131" s="1043"/>
      <c r="AN131" s="1043"/>
      <c r="AO131" s="1044"/>
      <c r="AP131" s="1173"/>
      <c r="AQ131" s="1174"/>
      <c r="AR131" s="1174"/>
      <c r="AS131" s="1174"/>
      <c r="AT131" s="1175"/>
      <c r="AU131" s="285"/>
      <c r="AV131" s="285"/>
      <c r="AW131" s="285"/>
      <c r="AX131" s="1145" t="s">
        <v>505</v>
      </c>
      <c r="AY131" s="1096"/>
      <c r="AZ131" s="1096"/>
      <c r="BA131" s="1096"/>
      <c r="BB131" s="1096"/>
      <c r="BC131" s="1096"/>
      <c r="BD131" s="1096"/>
      <c r="BE131" s="1097"/>
      <c r="BF131" s="1146">
        <v>27.9</v>
      </c>
      <c r="BG131" s="1147"/>
      <c r="BH131" s="1147"/>
      <c r="BI131" s="1147"/>
      <c r="BJ131" s="1147"/>
      <c r="BK131" s="1147"/>
      <c r="BL131" s="1148"/>
      <c r="BM131" s="1146">
        <v>350</v>
      </c>
      <c r="BN131" s="1147"/>
      <c r="BO131" s="1147"/>
      <c r="BP131" s="1147"/>
      <c r="BQ131" s="1147"/>
      <c r="BR131" s="1147"/>
      <c r="BS131" s="1148"/>
      <c r="BT131" s="1149"/>
      <c r="BU131" s="1150"/>
      <c r="BV131" s="1150"/>
      <c r="BW131" s="1150"/>
      <c r="BX131" s="1150"/>
      <c r="BY131" s="1150"/>
      <c r="BZ131" s="1151"/>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52" t="s">
        <v>506</v>
      </c>
      <c r="B132" s="1153"/>
      <c r="C132" s="1153"/>
      <c r="D132" s="1153"/>
      <c r="E132" s="1153"/>
      <c r="F132" s="1153"/>
      <c r="G132" s="1153"/>
      <c r="H132" s="1153"/>
      <c r="I132" s="1153"/>
      <c r="J132" s="1153"/>
      <c r="K132" s="1153"/>
      <c r="L132" s="1153"/>
      <c r="M132" s="1153"/>
      <c r="N132" s="1153"/>
      <c r="O132" s="1153"/>
      <c r="P132" s="1153"/>
      <c r="Q132" s="1153"/>
      <c r="R132" s="1153"/>
      <c r="S132" s="1153"/>
      <c r="T132" s="1153"/>
      <c r="U132" s="1153"/>
      <c r="V132" s="1156" t="s">
        <v>507</v>
      </c>
      <c r="W132" s="1156"/>
      <c r="X132" s="1156"/>
      <c r="Y132" s="1156"/>
      <c r="Z132" s="1157"/>
      <c r="AA132" s="1158">
        <v>13.17184941</v>
      </c>
      <c r="AB132" s="1159"/>
      <c r="AC132" s="1159"/>
      <c r="AD132" s="1159"/>
      <c r="AE132" s="1160"/>
      <c r="AF132" s="1161">
        <v>11.71104368</v>
      </c>
      <c r="AG132" s="1159"/>
      <c r="AH132" s="1159"/>
      <c r="AI132" s="1159"/>
      <c r="AJ132" s="1160"/>
      <c r="AK132" s="1161">
        <v>9.5371895959999993</v>
      </c>
      <c r="AL132" s="1159"/>
      <c r="AM132" s="1159"/>
      <c r="AN132" s="1159"/>
      <c r="AO132" s="1160"/>
      <c r="AP132" s="1058"/>
      <c r="AQ132" s="1059"/>
      <c r="AR132" s="1059"/>
      <c r="AS132" s="1059"/>
      <c r="AT132" s="116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4"/>
      <c r="B133" s="1155"/>
      <c r="C133" s="1155"/>
      <c r="D133" s="1155"/>
      <c r="E133" s="1155"/>
      <c r="F133" s="1155"/>
      <c r="G133" s="1155"/>
      <c r="H133" s="1155"/>
      <c r="I133" s="1155"/>
      <c r="J133" s="1155"/>
      <c r="K133" s="1155"/>
      <c r="L133" s="1155"/>
      <c r="M133" s="1155"/>
      <c r="N133" s="1155"/>
      <c r="O133" s="1155"/>
      <c r="P133" s="1155"/>
      <c r="Q133" s="1155"/>
      <c r="R133" s="1155"/>
      <c r="S133" s="1155"/>
      <c r="T133" s="1155"/>
      <c r="U133" s="1155"/>
      <c r="V133" s="1139" t="s">
        <v>508</v>
      </c>
      <c r="W133" s="1139"/>
      <c r="X133" s="1139"/>
      <c r="Y133" s="1139"/>
      <c r="Z133" s="1140"/>
      <c r="AA133" s="1141">
        <v>14.1</v>
      </c>
      <c r="AB133" s="1142"/>
      <c r="AC133" s="1142"/>
      <c r="AD133" s="1142"/>
      <c r="AE133" s="1143"/>
      <c r="AF133" s="1141">
        <v>13.3</v>
      </c>
      <c r="AG133" s="1142"/>
      <c r="AH133" s="1142"/>
      <c r="AI133" s="1142"/>
      <c r="AJ133" s="1143"/>
      <c r="AK133" s="1141">
        <v>11.4</v>
      </c>
      <c r="AL133" s="1142"/>
      <c r="AM133" s="1142"/>
      <c r="AN133" s="1142"/>
      <c r="AO133" s="1143"/>
      <c r="AP133" s="1088"/>
      <c r="AQ133" s="1089"/>
      <c r="AR133" s="1089"/>
      <c r="AS133" s="1089"/>
      <c r="AT133" s="1144"/>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qDI1ZtGwfuRWvg7Iin8VBNpac5hhujpETvGxT55p4wIEb5WU78m8mDqvVlBSOMjYnlRqPV2o8jI2m4TE53i3bA==" saltValue="WL2COL/Tc898vrvkVPIWP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Z28"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5BHdoy/PobBmxcrEzW8vnMWh+k9YV8JwyxOh7eZF/RijFp5Yo8CueHQ2Eun/oaeHlMhTRf/Ty2vIoqFssSYWmQ==" saltValue="WFI2e7HGNMsx9odP8iH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abSelected="1" topLeftCell="A55"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pNjlQ81kpO/8aTDxFV/mMSQuGgQ1Yio14Jp9UNkwr2Gk0Kmjnwc9DMRZTY9aDRfdg4GMkZ3xrbE8hXkwwrvDQ==" saltValue="d8lIjg/bNdjqGJXnG8juA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X43"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9"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0"/>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1" t="s">
        <v>517</v>
      </c>
      <c r="AL9" s="1182"/>
      <c r="AM9" s="1182"/>
      <c r="AN9" s="1183"/>
      <c r="AO9" s="313">
        <v>1404027</v>
      </c>
      <c r="AP9" s="313">
        <v>83399</v>
      </c>
      <c r="AQ9" s="314">
        <v>81607</v>
      </c>
      <c r="AR9" s="315">
        <v>2.2000000000000002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1" t="s">
        <v>518</v>
      </c>
      <c r="AL10" s="1182"/>
      <c r="AM10" s="1182"/>
      <c r="AN10" s="1183"/>
      <c r="AO10" s="316">
        <v>194280</v>
      </c>
      <c r="AP10" s="316">
        <v>11540</v>
      </c>
      <c r="AQ10" s="317">
        <v>8429</v>
      </c>
      <c r="AR10" s="318">
        <v>36.9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1" t="s">
        <v>519</v>
      </c>
      <c r="AL11" s="1182"/>
      <c r="AM11" s="1182"/>
      <c r="AN11" s="1183"/>
      <c r="AO11" s="316">
        <v>203193</v>
      </c>
      <c r="AP11" s="316">
        <v>12070</v>
      </c>
      <c r="AQ11" s="317">
        <v>12564</v>
      </c>
      <c r="AR11" s="318">
        <v>-3.9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1" t="s">
        <v>520</v>
      </c>
      <c r="AL12" s="1182"/>
      <c r="AM12" s="1182"/>
      <c r="AN12" s="1183"/>
      <c r="AO12" s="316" t="s">
        <v>521</v>
      </c>
      <c r="AP12" s="316" t="s">
        <v>521</v>
      </c>
      <c r="AQ12" s="317">
        <v>603</v>
      </c>
      <c r="AR12" s="318" t="s">
        <v>521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1" t="s">
        <v>522</v>
      </c>
      <c r="AL13" s="1182"/>
      <c r="AM13" s="1182"/>
      <c r="AN13" s="1183"/>
      <c r="AO13" s="316" t="s">
        <v>521</v>
      </c>
      <c r="AP13" s="316" t="s">
        <v>521</v>
      </c>
      <c r="AQ13" s="317">
        <v>5</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1" t="s">
        <v>523</v>
      </c>
      <c r="AL14" s="1182"/>
      <c r="AM14" s="1182"/>
      <c r="AN14" s="1183"/>
      <c r="AO14" s="316">
        <v>95066</v>
      </c>
      <c r="AP14" s="316">
        <v>5647</v>
      </c>
      <c r="AQ14" s="317">
        <v>4049</v>
      </c>
      <c r="AR14" s="318">
        <v>39.5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1" t="s">
        <v>524</v>
      </c>
      <c r="AL15" s="1182"/>
      <c r="AM15" s="1182"/>
      <c r="AN15" s="1183"/>
      <c r="AO15" s="316" t="s">
        <v>521</v>
      </c>
      <c r="AP15" s="316" t="s">
        <v>521</v>
      </c>
      <c r="AQ15" s="317">
        <v>2220</v>
      </c>
      <c r="AR15" s="318" t="s">
        <v>521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4" t="s">
        <v>525</v>
      </c>
      <c r="AL16" s="1185"/>
      <c r="AM16" s="1185"/>
      <c r="AN16" s="1186"/>
      <c r="AO16" s="316">
        <v>-150224</v>
      </c>
      <c r="AP16" s="316">
        <v>-8923</v>
      </c>
      <c r="AQ16" s="317">
        <v>-7287</v>
      </c>
      <c r="AR16" s="318">
        <v>22.5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4" t="s">
        <v>189</v>
      </c>
      <c r="AL17" s="1185"/>
      <c r="AM17" s="1185"/>
      <c r="AN17" s="1186"/>
      <c r="AO17" s="316">
        <v>1746342</v>
      </c>
      <c r="AP17" s="316">
        <v>103733</v>
      </c>
      <c r="AQ17" s="317">
        <v>102189</v>
      </c>
      <c r="AR17" s="318">
        <v>1.5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6" t="s">
        <v>530</v>
      </c>
      <c r="AL21" s="1177"/>
      <c r="AM21" s="1177"/>
      <c r="AN21" s="1178"/>
      <c r="AO21" s="328">
        <v>10.51</v>
      </c>
      <c r="AP21" s="329">
        <v>9.43</v>
      </c>
      <c r="AQ21" s="330">
        <v>1.08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6" t="s">
        <v>531</v>
      </c>
      <c r="AL22" s="1177"/>
      <c r="AM22" s="1177"/>
      <c r="AN22" s="1178"/>
      <c r="AO22" s="333">
        <v>92.5</v>
      </c>
      <c r="AP22" s="334">
        <v>96.9</v>
      </c>
      <c r="AQ22" s="335">
        <v>-4.4000000000000004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9"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0"/>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2" t="s">
        <v>535</v>
      </c>
      <c r="AL32" s="1193"/>
      <c r="AM32" s="1193"/>
      <c r="AN32" s="1194"/>
      <c r="AO32" s="343">
        <v>1072483</v>
      </c>
      <c r="AP32" s="343">
        <v>63706</v>
      </c>
      <c r="AQ32" s="344">
        <v>48351</v>
      </c>
      <c r="AR32" s="345">
        <v>31.8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2" t="s">
        <v>536</v>
      </c>
      <c r="AL33" s="1193"/>
      <c r="AM33" s="1193"/>
      <c r="AN33" s="1194"/>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2" t="s">
        <v>537</v>
      </c>
      <c r="AL34" s="1193"/>
      <c r="AM34" s="1193"/>
      <c r="AN34" s="1194"/>
      <c r="AO34" s="343" t="s">
        <v>521</v>
      </c>
      <c r="AP34" s="343" t="s">
        <v>521</v>
      </c>
      <c r="AQ34" s="344">
        <v>3</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2" t="s">
        <v>538</v>
      </c>
      <c r="AL35" s="1193"/>
      <c r="AM35" s="1193"/>
      <c r="AN35" s="1194"/>
      <c r="AO35" s="343">
        <v>562281</v>
      </c>
      <c r="AP35" s="343">
        <v>33400</v>
      </c>
      <c r="AQ35" s="344">
        <v>15327</v>
      </c>
      <c r="AR35" s="345">
        <v>117.9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2" t="s">
        <v>539</v>
      </c>
      <c r="AL36" s="1193"/>
      <c r="AM36" s="1193"/>
      <c r="AN36" s="1194"/>
      <c r="AO36" s="343">
        <v>26542</v>
      </c>
      <c r="AP36" s="343">
        <v>1577</v>
      </c>
      <c r="AQ36" s="344">
        <v>3222</v>
      </c>
      <c r="AR36" s="345">
        <v>-51.1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2" t="s">
        <v>540</v>
      </c>
      <c r="AL37" s="1193"/>
      <c r="AM37" s="1193"/>
      <c r="AN37" s="1194"/>
      <c r="AO37" s="343">
        <v>1808</v>
      </c>
      <c r="AP37" s="343">
        <v>107</v>
      </c>
      <c r="AQ37" s="344">
        <v>486</v>
      </c>
      <c r="AR37" s="345">
        <v>-78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5" t="s">
        <v>541</v>
      </c>
      <c r="AL38" s="1196"/>
      <c r="AM38" s="1196"/>
      <c r="AN38" s="1197"/>
      <c r="AO38" s="346" t="s">
        <v>521</v>
      </c>
      <c r="AP38" s="346" t="s">
        <v>521</v>
      </c>
      <c r="AQ38" s="347">
        <v>7</v>
      </c>
      <c r="AR38" s="335" t="s">
        <v>521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5" t="s">
        <v>542</v>
      </c>
      <c r="AL39" s="1196"/>
      <c r="AM39" s="1196"/>
      <c r="AN39" s="1197"/>
      <c r="AO39" s="343">
        <v>-7275</v>
      </c>
      <c r="AP39" s="343">
        <v>-432</v>
      </c>
      <c r="AQ39" s="344">
        <v>-3375</v>
      </c>
      <c r="AR39" s="345">
        <v>-87.2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2" t="s">
        <v>543</v>
      </c>
      <c r="AL40" s="1193"/>
      <c r="AM40" s="1193"/>
      <c r="AN40" s="1194"/>
      <c r="AO40" s="343">
        <v>-1209089</v>
      </c>
      <c r="AP40" s="343">
        <v>-71820</v>
      </c>
      <c r="AQ40" s="344">
        <v>-44517</v>
      </c>
      <c r="AR40" s="345">
        <v>61.3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8" t="s">
        <v>299</v>
      </c>
      <c r="AL41" s="1199"/>
      <c r="AM41" s="1199"/>
      <c r="AN41" s="1200"/>
      <c r="AO41" s="343">
        <v>446750</v>
      </c>
      <c r="AP41" s="343">
        <v>26537</v>
      </c>
      <c r="AQ41" s="344">
        <v>19506</v>
      </c>
      <c r="AR41" s="345">
        <v>36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7" t="s">
        <v>512</v>
      </c>
      <c r="AN49" s="1189" t="s">
        <v>547</v>
      </c>
      <c r="AO49" s="1190"/>
      <c r="AP49" s="1190"/>
      <c r="AQ49" s="1190"/>
      <c r="AR49" s="1191"/>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8"/>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816018</v>
      </c>
      <c r="AN51" s="365">
        <v>47305</v>
      </c>
      <c r="AO51" s="366">
        <v>-43.8</v>
      </c>
      <c r="AP51" s="367">
        <v>69469</v>
      </c>
      <c r="AQ51" s="368">
        <v>-18.5</v>
      </c>
      <c r="AR51" s="369">
        <v>-25.3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459369</v>
      </c>
      <c r="AN52" s="373">
        <v>26630</v>
      </c>
      <c r="AO52" s="374">
        <v>-53.4</v>
      </c>
      <c r="AP52" s="375">
        <v>38215</v>
      </c>
      <c r="AQ52" s="376">
        <v>-1.6</v>
      </c>
      <c r="AR52" s="377">
        <v>-51.8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1933925</v>
      </c>
      <c r="AN53" s="365">
        <v>113208</v>
      </c>
      <c r="AO53" s="366">
        <v>139.30000000000001</v>
      </c>
      <c r="AP53" s="367">
        <v>67293</v>
      </c>
      <c r="AQ53" s="368">
        <v>-3.1</v>
      </c>
      <c r="AR53" s="369">
        <v>142.4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1167466</v>
      </c>
      <c r="AN54" s="373">
        <v>68341</v>
      </c>
      <c r="AO54" s="374">
        <v>156.6</v>
      </c>
      <c r="AP54" s="375">
        <v>35076</v>
      </c>
      <c r="AQ54" s="376">
        <v>-8.1999999999999993</v>
      </c>
      <c r="AR54" s="377">
        <v>164.8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2093537</v>
      </c>
      <c r="AN55" s="365">
        <v>122932</v>
      </c>
      <c r="AO55" s="366">
        <v>8.6</v>
      </c>
      <c r="AP55" s="367">
        <v>67343</v>
      </c>
      <c r="AQ55" s="368">
        <v>0.1</v>
      </c>
      <c r="AR55" s="369">
        <v>8.5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1040250</v>
      </c>
      <c r="AN56" s="373">
        <v>61083</v>
      </c>
      <c r="AO56" s="374">
        <v>-10.6</v>
      </c>
      <c r="AP56" s="375">
        <v>32865</v>
      </c>
      <c r="AQ56" s="376">
        <v>-6.3</v>
      </c>
      <c r="AR56" s="377">
        <v>-4.3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3033946</v>
      </c>
      <c r="AN57" s="365">
        <v>178657</v>
      </c>
      <c r="AO57" s="366">
        <v>45.3</v>
      </c>
      <c r="AP57" s="367">
        <v>73475</v>
      </c>
      <c r="AQ57" s="368">
        <v>9.1</v>
      </c>
      <c r="AR57" s="369">
        <v>36.200000000000003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1882476</v>
      </c>
      <c r="AN58" s="373">
        <v>110851</v>
      </c>
      <c r="AO58" s="374">
        <v>81.5</v>
      </c>
      <c r="AP58" s="375">
        <v>43072</v>
      </c>
      <c r="AQ58" s="376">
        <v>31.1</v>
      </c>
      <c r="AR58" s="377">
        <v>50.4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1252931</v>
      </c>
      <c r="AN59" s="365">
        <v>74424</v>
      </c>
      <c r="AO59" s="366">
        <v>-58.3</v>
      </c>
      <c r="AP59" s="367">
        <v>87464</v>
      </c>
      <c r="AQ59" s="368">
        <v>19</v>
      </c>
      <c r="AR59" s="369">
        <v>-77.3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741382</v>
      </c>
      <c r="AN60" s="373">
        <v>44038</v>
      </c>
      <c r="AO60" s="374">
        <v>-60.3</v>
      </c>
      <c r="AP60" s="375">
        <v>47479</v>
      </c>
      <c r="AQ60" s="376">
        <v>10.199999999999999</v>
      </c>
      <c r="AR60" s="377">
        <v>-70.5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1826071</v>
      </c>
      <c r="AN61" s="380">
        <v>107305</v>
      </c>
      <c r="AO61" s="381">
        <v>18.2</v>
      </c>
      <c r="AP61" s="382">
        <v>73009</v>
      </c>
      <c r="AQ61" s="383">
        <v>1.3</v>
      </c>
      <c r="AR61" s="369">
        <v>16.899999999999999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1058189</v>
      </c>
      <c r="AN62" s="373">
        <v>62189</v>
      </c>
      <c r="AO62" s="374">
        <v>22.8</v>
      </c>
      <c r="AP62" s="375">
        <v>39341</v>
      </c>
      <c r="AQ62" s="376">
        <v>5</v>
      </c>
      <c r="AR62" s="377">
        <v>17.8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wcGintUjvhsKQkF7lQmgSvBdFiFy0dL8CIQ7FfTFr7gt9ARWecbmEA1s4xI4jpd9Ru5n+KXcMr7WsBRKdpD7w==" saltValue="uNO43JRfJFV6OGOHVYfXA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8"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G007claNKrPwIHdwESDCcMTCsUfdujF5zR5GsCQDbXQr/TTl0G2A1RjK+CoSKOEH0Mn979ygjEkhLvWQ+C+OOA==" saltValue="Dwg8TBh39MgUifswU6kH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J94"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6N+Cte3Eglq9Z8Cnm5bSRDcULgjp/W0j1JMFg6MNCNP3ApYJsR9ilaOI2kaW+6ZffG7spHnvLEXCO8vCualdyg==" saltValue="ekLGf4dpTcBcD5d318wW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01" t="s">
        <v>3</v>
      </c>
      <c r="D47" s="1201"/>
      <c r="E47" s="1202"/>
      <c r="F47" s="11">
        <v>50.51</v>
      </c>
      <c r="G47" s="12">
        <v>48.89</v>
      </c>
      <c r="H47" s="12">
        <v>46.7</v>
      </c>
      <c r="I47" s="12">
        <v>42.39</v>
      </c>
      <c r="J47" s="13">
        <v>40.57</v>
      </c>
    </row>
    <row r="48" spans="2:10" ht="57.75" customHeight="1" x14ac:dyDescent="0.15">
      <c r="B48" s="14"/>
      <c r="C48" s="1203" t="s">
        <v>4</v>
      </c>
      <c r="D48" s="1203"/>
      <c r="E48" s="1204"/>
      <c r="F48" s="15">
        <v>4.7300000000000004</v>
      </c>
      <c r="G48" s="16">
        <v>5.57</v>
      </c>
      <c r="H48" s="16">
        <v>4.6500000000000004</v>
      </c>
      <c r="I48" s="16">
        <v>3.37</v>
      </c>
      <c r="J48" s="17">
        <v>3.87</v>
      </c>
    </row>
    <row r="49" spans="2:10" ht="57.75" customHeight="1" thickBot="1" x14ac:dyDescent="0.2">
      <c r="B49" s="18"/>
      <c r="C49" s="1205" t="s">
        <v>5</v>
      </c>
      <c r="D49" s="1205"/>
      <c r="E49" s="1206"/>
      <c r="F49" s="19">
        <v>5.65</v>
      </c>
      <c r="G49" s="20">
        <v>0.38</v>
      </c>
      <c r="H49" s="20">
        <v>0.75</v>
      </c>
      <c r="I49" s="20" t="s">
        <v>568</v>
      </c>
      <c r="J49" s="21">
        <v>2.17</v>
      </c>
    </row>
    <row r="50" spans="2:10" ht="13.5" customHeight="1" x14ac:dyDescent="0.15"/>
  </sheetData>
  <sheetProtection algorithmName="SHA-512" hashValue="gDyhtlEJ6Eqa5RY1uEc4i61ItP7vwrFxq9vHqvucadEZ+2BXHMmv8fDpm8I9sTr+aT7IclWd7ZYY4LKp5cg/Ag==" saltValue="7Pu8iTS49Bp3NDACjgrD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山下 史</cp:lastModifiedBy>
  <cp:lastPrinted>2021-03-04T05:10:05Z</cp:lastPrinted>
  <dcterms:created xsi:type="dcterms:W3CDTF">2021-02-05T03:47:35Z</dcterms:created>
  <dcterms:modified xsi:type="dcterms:W3CDTF">2021-03-04T05:10:08Z</dcterms:modified>
  <cp:category/>
</cp:coreProperties>
</file>